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C5'!$W$19</definedName>
    <definedName name="ce">'Sekcja C5'!$X$19</definedName>
    <definedName name="cf">'Sekcja C5'!$Y$19</definedName>
    <definedName name="cg">'Sekcja C5'!$Z$19</definedName>
    <definedName name="ch">'Sekcja C5'!$AA$19</definedName>
    <definedName name="ci">'Sekcja C5'!$AB$19</definedName>
    <definedName name="d">'Sekcja C4'!$O$8</definedName>
    <definedName name="dd">'Sekcja C7.2 i C7.3'!$H$18</definedName>
    <definedName name="dk">'Sekcja C7.2 i C7.3'!$C$38</definedName>
    <definedName name="do">'Sekcja C7.2 i C7.3'!$E$38</definedName>
    <definedName name="e">'Sekcja C4'!$U$8</definedName>
    <definedName name="ee">'Sekcja C7.2 i C7.3'!$J$18</definedName>
    <definedName name="ek">'Sekcja C7.2 i C7.3'!$G$38</definedName>
    <definedName name="eo">'Sekcja C7.2 i C7.3'!$H$38</definedName>
    <definedName name="f">'Sekcja C4'!$AA$8</definedName>
    <definedName name="ff">'Sekcja C7.2 i C7.3'!$L$18</definedName>
    <definedName name="fk">'Sekcja C7.2 i C7.3'!$I$38</definedName>
    <definedName name="fo">'Sekcja C7.2 i C7.3'!$J$38</definedName>
    <definedName name="g">'Sekcja C4'!$O$18</definedName>
    <definedName name="gg">'Sekcja C7.2 i C7.3'!$N$18</definedName>
    <definedName name="gk">'Sekcja C7.2 i C7.3'!$K$38</definedName>
    <definedName name="go">'Sekcja C7.2 i C7.3'!$L$38</definedName>
    <definedName name="h">'Sekcja C4'!$U$18</definedName>
    <definedName name="hh">'Sekcja C7.2 i C7.3'!$P$18</definedName>
    <definedName name="hk">'Sekcja C7.2 i C7.3'!$M$38</definedName>
    <definedName name="ho">'Sekcja C7.2 i C7.3'!$N$38</definedName>
    <definedName name="i">'Sekcja C4'!$AA$18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A'!$A$1:$Y$44</definedName>
    <definedName name="_xlnm.Print_Area" localSheetId="2">'Sekcja B1 i B2'!$A$1:$Y$31</definedName>
    <definedName name="_xlnm.Print_Area" localSheetId="3">'Sekcja B3 i B4'!$A$1:$Y$30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C4'!$A$1:$AC$27</definedName>
    <definedName name="_xlnm.Print_Area" localSheetId="7">'Sekcja C5'!$A$1:$AE$28</definedName>
    <definedName name="_xlnm.Print_Area" localSheetId="8">'Sekcja C6'!$A$1:$N$20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D'!$A$1:$Y$20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  <definedName name="_xlnm.Print_Area" localSheetId="16">'Zalacznik nr 1'!$A$1:$M$22</definedName>
    <definedName name="od">'Sekcja C7.2 i C7.3'!$E$38</definedName>
    <definedName name="s6_zak1">'Sekcja C6'!$F$17:$G$19</definedName>
    <definedName name="s6_zak2">'Sekcja C6'!$H$17:$I$19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<sst xmlns="http://schemas.openxmlformats.org/spreadsheetml/2006/main" count="458" uniqueCount="310">
  <si>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</si>
  <si>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</si>
  <si>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</si>
  <si>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</si>
  <si>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</si>
  <si>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</si>
  <si>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</si>
  <si>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</si>
  <si>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</si>
  <si>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</si>
  <si>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</si>
  <si>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</si>
  <si>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</si>
  <si>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</si>
  <si>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</si>
  <si>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</si>
  <si>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</si>
  <si>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</si>
  <si>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</si>
  <si>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</si>
  <si>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</si>
  <si>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</si>
  <si>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</si>
  <si>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</si>
  <si>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</si>
  <si>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</si>
  <si>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</si>
  <si>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</si>
  <si>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</si>
  <si>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</si>
  <si>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</si>
  <si>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</si>
  <si>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</si>
  <si>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</si>
  <si>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</si>
  <si>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</si>
  <si>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</si>
  <si>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</si>
  <si>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</si>
  <si>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</si>
  <si>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</si>
  <si>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</si>
  <si>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</si>
  <si>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</si>
  <si>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</si>
  <si>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</si>
  <si>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</si>
  <si>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</si>
  <si>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</si>
  <si>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</si>
  <si>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</si>
  <si>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</si>
  <si>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</si>
  <si>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</si>
  <si>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</si>
  <si>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</si>
  <si>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</si>
  <si>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</si>
  <si>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</si>
  <si>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</si>
  <si>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</si>
  <si>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</si>
  <si>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</si>
  <si>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</si>
  <si>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</si>
  <si>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</si>
  <si>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</si>
  <si>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</si>
  <si>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</si>
  <si>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</si>
  <si>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</si>
  <si>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</si>
  <si>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</si>
  <si>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</si>
  <si>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</si>
  <si>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</si>
  <si>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</si>
  <si>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</si>
  <si>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</si>
  <si>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</si>
  <si>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</si>
  <si>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</si>
  <si>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</si>
  <si>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</si>
  <si>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</si>
  <si>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</si>
  <si>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</si>
  <si>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</si>
  <si>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</si>
  <si>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</si>
  <si>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</si>
  <si>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</si>
  <si>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</si>
  <si>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</si>
  <si>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</si>
  <si>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</si>
  <si>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</si>
  <si>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</si>
  <si>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</si>
  <si>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</si>
  <si>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</si>
  <si>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</si>
  <si>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</si>
  <si>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</si>
  <si>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</si>
  <si>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</si>
  <si>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</si>
  <si>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</si>
  <si>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</si>
  <si>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</si>
  <si>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</si>
  <si>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</si>
  <si>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</si>
  <si>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</si>
  <si>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</si>
  <si>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</si>
  <si>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</si>
  <si>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</si>
  <si>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</si>
  <si>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</si>
  <si>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</si>
  <si>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</si>
  <si>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</si>
  <si>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</si>
  <si>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</si>
  <si>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</si>
  <si>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</si>
  <si>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</si>
  <si>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</si>
  <si>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</si>
  <si>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</si>
  <si>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</si>
  <si>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</si>
  <si>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</si>
  <si>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</si>
  <si>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</si>
  <si>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</si>
  <si>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</si>
  <si>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</si>
  <si>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</si>
  <si>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</si>
  <si>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</si>
  <si>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</si>
  <si>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</si>
  <si>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</si>
  <si>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</si>
  <si>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</si>
  <si>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</si>
  <si>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</si>
  <si>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</si>
  <si>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</si>
  <si>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</si>
  <si>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</si>
  <si>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</si>
  <si>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</si>
  <si>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</si>
  <si>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</si>
  <si>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</si>
  <si>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</si>
  <si>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</si>
  <si>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</si>
  <si>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</si>
  <si>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</si>
  <si>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</si>
  <si>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</si>
  <si>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</si>
  <si>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</si>
  <si>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</si>
  <si>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</si>
  <si>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</si>
  <si>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</si>
  <si>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</si>
  <si>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</si>
  <si>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</si>
  <si>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</si>
  <si>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</si>
  <si>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</si>
  <si>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</si>
  <si>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</si>
  <si>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</si>
  <si>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</si>
  <si>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</si>
  <si>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</si>
  <si>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</si>
  <si>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</si>
  <si>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</si>
  <si>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</si>
  <si>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</si>
  <si>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</si>
  <si>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</si>
  <si>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</si>
  <si>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</si>
  <si>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</si>
  <si>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</si>
  <si>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</si>
  <si>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</si>
  <si>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</si>
  <si>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</si>
  <si>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</si>
  <si>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</si>
  <si>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</si>
  <si>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</si>
  <si>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</si>
  <si>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</si>
  <si>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</si>
  <si>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</si>
  <si>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</si>
  <si>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</si>
  <si>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</si>
  <si>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</si>
  <si>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</si>
  <si>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</si>
  <si>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</si>
  <si>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</si>
  <si>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</si>
  <si>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</si>
  <si>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</si>
  <si>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</si>
  <si>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</si>
  <si>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</si>
  <si>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</si>
  <si>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</si>
  <si>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</si>
  <si>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</si>
  <si>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</si>
  <si>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</si>
  <si>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</si>
  <si>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</si>
  <si>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</si>
  <si>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</si>
  <si>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</si>
  <si>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</si>
  <si>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</si>
  <si>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</si>
  <si>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</si>
  <si>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</si>
  <si>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</si>
  <si>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</si>
  <si>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</si>
  <si>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</si>
  <si>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</si>
  <si>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</si>
  <si>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</si>
  <si>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</si>
  <si>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</si>
  <si>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</si>
  <si>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</si>
  <si>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</si>
  <si>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</si>
  <si>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</si>
  <si>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</si>
  <si>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</si>
  <si>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</si>
  <si>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</si>
  <si>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</si>
  <si>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</si>
  <si>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</si>
  <si>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</si>
  <si>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</si>
  <si>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</si>
  <si>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</si>
  <si>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</si>
  <si>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</si>
  <si>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</si>
  <si>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</si>
  <si>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</si>
  <si>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</si>
  <si>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</si>
  <si>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</si>
  <si>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</si>
  <si>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</si>
  <si>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</si>
  <si>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</si>
  <si>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</si>
  <si>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</si>
  <si>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</si>
  <si>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</si>
  <si>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</si>
  <si>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</si>
  <si>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</si>
  <si>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</si>
  <si>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t>10. Stopa dyskonta (5,49%)/czynnik dyskontujący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</si>
  <si>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</si>
  <si>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d.Podatki i opłaty, w tym podatek akcyzowy</t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</si>
  <si>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</si>
  <si>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</si>
  <si>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</si>
  <si>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</si>
  <si>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</si>
  <si>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</si>
  <si>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>Poz.7. Wartość końcowa jest wykazywana jedynie dla roku docelowego jako wartość kosztów kwalifilowalnych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</si>
  <si>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</si>
  <si>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</si>
  <si>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</si>
  <si>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</si>
  <si>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</si>
  <si>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</si>
  <si>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</si>
  <si>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</si>
  <si>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</si>
  <si>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r>
      <t xml:space="preserve">zużycie materiałów i energii </t>
    </r>
    <r>
      <rPr>
        <sz val="7"/>
        <rFont val="Times New Roman"/>
        <family val="1"/>
      </rPr>
      <t>(np. energia lektryczna, opał, gaz)</t>
    </r>
  </si>
  <si>
    <r>
      <t xml:space="preserve">usługi obce </t>
    </r>
    <r>
      <rPr>
        <sz val="7"/>
        <rFont val="Times New Roman"/>
        <family val="1"/>
      </rPr>
      <t>(np.naprawy i konserwacje maszyn, budynków, czynsze, paliwo, woda i ścieki, wywóz odpadów, telekominikacja)</t>
    </r>
  </si>
  <si>
    <r>
      <t xml:space="preserve">wynagrodzenia i pochodne </t>
    </r>
    <r>
      <rPr>
        <sz val="7"/>
        <rFont val="Times New Roman"/>
        <family val="1"/>
      </rPr>
      <t>(np.wynagrodzenia pracowników, narzuty na wynagrodzenia pracowników)</t>
    </r>
  </si>
  <si>
    <r>
      <t xml:space="preserve">zakup towarów </t>
    </r>
    <r>
      <rPr>
        <sz val="7"/>
        <rFont val="Times New Roman"/>
        <family val="1"/>
      </rPr>
      <t>(np.zakup surowców, materiałów/towarów)</t>
    </r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</si>
  <si>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</si>
  <si>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</si>
  <si>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</si>
  <si>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Poz.4. Dochód brutto to wartość sumy wierszy 2-3, przy czym wartość wiersza 3 jest wartością ujemną.</t>
  </si>
  <si>
    <t>W-1.1_4.1/413_312</t>
  </si>
  <si>
    <t xml:space="preserve">Załącznik do wniosku o przyznanie pomocy
dla działania 4.1/413 "Wdrażanie lokalnych strategii rozwoju" dla operacji, które odpowiadają warunkom przyznania pomocy w ramach działania 312"Tworzenie i rozwój mikroprzedsiębiorstw" 
w ramach Programu Rozwoju Obszarów Wiejskich 
na lata 2007 - 2013 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</si>
</sst>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top"/>
    </xf>
    <xf numFmtId="0" fontId="25" fillId="34" borderId="20" xfId="0" applyFont="1" applyFill="1" applyBorder="1" applyAlignment="1">
      <alignment vertical="top"/>
    </xf>
    <xf numFmtId="0" fontId="24" fillId="34" borderId="16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2" xfId="0" applyFont="1" applyFill="1" applyBorder="1" applyAlignment="1">
      <alignment horizontal="center" vertical="top"/>
    </xf>
    <xf numFmtId="0" fontId="27" fillId="34" borderId="24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4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4" fontId="25" fillId="37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" fontId="25" fillId="37" borderId="18" xfId="0" applyNumberFormat="1" applyFont="1" applyFill="1" applyBorder="1" applyAlignment="1">
      <alignment horizontal="center"/>
    </xf>
    <xf numFmtId="4" fontId="33" fillId="33" borderId="18" xfId="0" applyNumberFormat="1" applyFont="1" applyFill="1" applyBorder="1" applyAlignment="1">
      <alignment/>
    </xf>
    <xf numFmtId="4" fontId="34" fillId="33" borderId="18" xfId="0" applyNumberFormat="1" applyFont="1" applyFill="1" applyBorder="1" applyAlignment="1">
      <alignment/>
    </xf>
    <xf numFmtId="4" fontId="28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horizontal="right" vertical="center"/>
    </xf>
    <xf numFmtId="4" fontId="26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top" wrapText="1"/>
      <protection locked="0"/>
    </xf>
    <xf numFmtId="4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0" fontId="24" fillId="34" borderId="14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" fontId="1" fillId="33" borderId="18" xfId="0" applyNumberFormat="1" applyFont="1" applyFill="1" applyBorder="1" applyAlignment="1">
      <alignment horizontal="right" vertical="center"/>
    </xf>
    <xf numFmtId="4" fontId="24" fillId="33" borderId="18" xfId="0" applyNumberFormat="1" applyFont="1" applyFill="1" applyBorder="1" applyAlignment="1">
      <alignment horizontal="right" vertical="center"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4" fillId="34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34" borderId="2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11" fillId="37" borderId="22" xfId="0" applyNumberFormat="1" applyFont="1" applyFill="1" applyBorder="1" applyAlignment="1" applyProtection="1">
      <alignment horizontal="right" vertical="center" wrapText="1"/>
      <protection/>
    </xf>
    <xf numFmtId="4" fontId="11" fillId="37" borderId="20" xfId="0" applyNumberFormat="1" applyFont="1" applyFill="1" applyBorder="1" applyAlignment="1" applyProtection="1">
      <alignment horizontal="right" vertical="center" wrapText="1"/>
      <protection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25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5" fillId="37" borderId="22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25" fillId="34" borderId="22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3" fillId="0" borderId="0" xfId="0" applyFont="1" applyBorder="1" applyAlignment="1">
      <alignment/>
    </xf>
    <xf numFmtId="0" fontId="24" fillId="34" borderId="22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7" fillId="34" borderId="30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/>
    </xf>
    <xf numFmtId="0" fontId="24" fillId="34" borderId="30" xfId="0" applyFont="1" applyFill="1" applyBorder="1" applyAlignment="1">
      <alignment wrapText="1"/>
    </xf>
    <xf numFmtId="0" fontId="24" fillId="34" borderId="24" xfId="0" applyFont="1" applyFill="1" applyBorder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4" fontId="0" fillId="37" borderId="22" xfId="0" applyNumberFormat="1" applyFill="1" applyBorder="1" applyAlignment="1">
      <alignment vertical="center"/>
    </xf>
    <xf numFmtId="4" fontId="0" fillId="37" borderId="20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34" borderId="2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2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174" fontId="24" fillId="37" borderId="17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0" fontId="24" fillId="37" borderId="22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74" fontId="25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5" fillId="34" borderId="22" xfId="0" applyNumberFormat="1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4" fillId="34" borderId="15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4" fillId="34" borderId="12" xfId="0" applyFont="1" applyFill="1" applyBorder="1" applyAlignment="1">
      <alignment/>
    </xf>
    <xf numFmtId="0" fontId="0" fillId="0" borderId="14" xfId="0" applyBorder="1" applyAlignment="1">
      <alignment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7" fillId="34" borderId="30" xfId="0" applyFont="1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20" xfId="0" applyNumberFormat="1" applyFont="1" applyFill="1" applyBorder="1" applyAlignment="1" applyProtection="1">
      <alignment vertical="center"/>
      <protection locked="0"/>
    </xf>
    <xf numFmtId="4" fontId="28" fillId="37" borderId="22" xfId="0" applyNumberFormat="1" applyFont="1" applyFill="1" applyBorder="1" applyAlignment="1">
      <alignment vertical="center"/>
    </xf>
    <xf numFmtId="4" fontId="28" fillId="37" borderId="20" xfId="0" applyNumberFormat="1" applyFont="1" applyFill="1" applyBorder="1" applyAlignment="1">
      <alignment vertical="center"/>
    </xf>
    <xf numFmtId="4" fontId="27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5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/>
    </xf>
    <xf numFmtId="0" fontId="27" fillId="33" borderId="22" xfId="0" applyFont="1" applyFill="1" applyBorder="1" applyAlignment="1" applyProtection="1">
      <alignment horizontal="center" vertical="top" wrapText="1"/>
      <protection locked="0"/>
    </xf>
    <xf numFmtId="0" fontId="27" fillId="33" borderId="20" xfId="0" applyFont="1" applyFill="1" applyBorder="1" applyAlignment="1" applyProtection="1">
      <alignment horizontal="center" vertical="top" wrapText="1"/>
      <protection locked="0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4" fontId="28" fillId="37" borderId="22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2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top"/>
    </xf>
    <xf numFmtId="4" fontId="27" fillId="33" borderId="22" xfId="0" applyNumberFormat="1" applyFont="1" applyFill="1" applyBorder="1" applyAlignment="1" applyProtection="1">
      <alignment horizontal="right" vertical="center"/>
      <protection locked="0"/>
    </xf>
    <xf numFmtId="4" fontId="27" fillId="33" borderId="20" xfId="0" applyNumberFormat="1" applyFont="1" applyFill="1" applyBorder="1" applyAlignment="1" applyProtection="1">
      <alignment horizontal="right" vertical="center"/>
      <protection locked="0"/>
    </xf>
    <xf numFmtId="0" fontId="27" fillId="34" borderId="15" xfId="0" applyFont="1" applyFill="1" applyBorder="1" applyAlignment="1">
      <alignment horizontal="center" vertical="top"/>
    </xf>
    <xf numFmtId="0" fontId="27" fillId="34" borderId="17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34" borderId="12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33" borderId="22" xfId="0" applyNumberFormat="1" applyFont="1" applyFill="1" applyBorder="1" applyAlignment="1" applyProtection="1">
      <alignment vertical="center"/>
      <protection locked="0"/>
    </xf>
    <xf numFmtId="2" fontId="24" fillId="37" borderId="22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34" borderId="30" xfId="0" applyFont="1" applyFill="1" applyBorder="1" applyAlignment="1">
      <alignment vertical="top"/>
    </xf>
    <xf numFmtId="0" fontId="25" fillId="34" borderId="21" xfId="0" applyFont="1" applyFill="1" applyBorder="1" applyAlignment="1">
      <alignment vertical="top"/>
    </xf>
    <xf numFmtId="0" fontId="25" fillId="34" borderId="24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24" fillId="34" borderId="22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3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24" fillId="34" borderId="22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4" fontId="24" fillId="33" borderId="22" xfId="0" applyNumberFormat="1" applyFont="1" applyFill="1" applyBorder="1" applyAlignment="1" applyProtection="1">
      <alignment horizontal="right" vertical="center"/>
      <protection locked="0"/>
    </xf>
    <xf numFmtId="4" fontId="24" fillId="33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2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175" fontId="24" fillId="37" borderId="22" xfId="0" applyNumberFormat="1" applyFont="1" applyFill="1" applyBorder="1" applyAlignment="1">
      <alignment horizontal="right" vertical="center"/>
    </xf>
    <xf numFmtId="175" fontId="24" fillId="37" borderId="20" xfId="0" applyNumberFormat="1" applyFont="1" applyFill="1" applyBorder="1" applyAlignment="1">
      <alignment horizontal="right" vertical="center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37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0" fontId="1" fillId="33" borderId="2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15</xdr:row>
      <xdr:rowOff>171450</xdr:rowOff>
    </xdr:from>
    <xdr:to>
      <xdr:col>0</xdr:col>
      <xdr:colOff>657225</xdr:colOff>
      <xdr:row>15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15</xdr:row>
      <xdr:rowOff>171450</xdr:rowOff>
    </xdr:from>
    <xdr:to>
      <xdr:col>0</xdr:col>
      <xdr:colOff>342900</xdr:colOff>
      <xdr:row>15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41" t="s">
        <v>308</v>
      </c>
      <c r="J3" s="242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45" t="s">
        <v>169</v>
      </c>
      <c r="E5" s="245"/>
      <c r="F5" s="245"/>
      <c r="G5" s="245"/>
      <c r="H5" s="245"/>
      <c r="I5" s="245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45"/>
      <c r="E6" s="245"/>
      <c r="F6" s="245"/>
      <c r="G6" s="245"/>
      <c r="H6" s="245"/>
      <c r="I6" s="245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51"/>
      <c r="F13" s="251"/>
      <c r="G13" s="251"/>
      <c r="H13" s="251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48" t="s">
        <v>272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50" t="s">
        <v>309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6"/>
      <c r="F27" s="226"/>
      <c r="G27" s="226"/>
      <c r="H27" s="226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52" t="s">
        <v>273</v>
      </c>
      <c r="C30" s="253"/>
      <c r="D30" s="253"/>
      <c r="E30" s="253"/>
      <c r="F30" s="253"/>
      <c r="G30" s="253"/>
      <c r="H30" s="253"/>
      <c r="I30" s="253"/>
      <c r="J30" s="253"/>
      <c r="K30" s="253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46"/>
      <c r="C32" s="247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47"/>
      <c r="C33" s="247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43" t="s">
        <v>253</v>
      </c>
      <c r="D38" s="243"/>
      <c r="E38" s="243"/>
      <c r="F38" s="243"/>
      <c r="G38" s="243"/>
      <c r="H38" s="243"/>
      <c r="I38" s="243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43"/>
      <c r="D39" s="243"/>
      <c r="E39" s="243"/>
      <c r="F39" s="243"/>
      <c r="G39" s="243"/>
      <c r="H39" s="243"/>
      <c r="I39" s="243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43"/>
      <c r="D40" s="243"/>
      <c r="E40" s="243"/>
      <c r="F40" s="243"/>
      <c r="G40" s="243"/>
      <c r="H40" s="243"/>
      <c r="I40" s="243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44"/>
      <c r="D41" s="244"/>
      <c r="E41" s="244"/>
      <c r="F41" s="244"/>
      <c r="G41" s="244"/>
      <c r="H41" s="244"/>
      <c r="I41" s="244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44"/>
      <c r="D42" s="244"/>
      <c r="E42" s="244"/>
      <c r="F42" s="244"/>
      <c r="G42" s="244"/>
      <c r="H42" s="244"/>
      <c r="I42" s="244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Footer>&amp;LPROW_4.1/413_312/10/01/EPO&amp;RStrona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49" t="s">
        <v>215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8"/>
      <c r="O2" s="159"/>
    </row>
    <row r="3" spans="1:15" ht="16.5" customHeight="1">
      <c r="A3" s="144"/>
      <c r="B3" s="549" t="s">
        <v>255</v>
      </c>
      <c r="C3" s="550"/>
      <c r="D3" s="550"/>
      <c r="E3" s="550"/>
      <c r="F3" s="550"/>
      <c r="G3" s="550"/>
      <c r="H3" s="551"/>
      <c r="I3" s="641" t="s">
        <v>216</v>
      </c>
      <c r="J3" s="642"/>
      <c r="K3" s="643"/>
      <c r="L3" s="641" t="s">
        <v>217</v>
      </c>
      <c r="M3" s="558"/>
      <c r="N3" s="559"/>
      <c r="O3" s="144"/>
    </row>
    <row r="4" spans="1:15" ht="12.75">
      <c r="A4" s="144"/>
      <c r="B4" s="603" t="s">
        <v>259</v>
      </c>
      <c r="C4" s="560"/>
      <c r="D4" s="560"/>
      <c r="E4" s="560"/>
      <c r="F4" s="560"/>
      <c r="G4" s="560"/>
      <c r="H4" s="587"/>
      <c r="I4" s="644">
        <f>'Sekcja C7.2 i C7.3'!K11</f>
        <v>0</v>
      </c>
      <c r="J4" s="645"/>
      <c r="K4" s="646"/>
      <c r="L4" s="635">
        <f>IF(I11&gt;0,I4/$I$11,0)</f>
        <v>0</v>
      </c>
      <c r="M4" s="636"/>
      <c r="N4" s="637"/>
      <c r="O4" s="144"/>
    </row>
    <row r="5" spans="1:15" ht="24" customHeight="1">
      <c r="A5" s="144"/>
      <c r="B5" s="660"/>
      <c r="C5" s="661"/>
      <c r="D5" s="661"/>
      <c r="E5" s="661"/>
      <c r="F5" s="661"/>
      <c r="G5" s="661"/>
      <c r="H5" s="618"/>
      <c r="I5" s="647"/>
      <c r="J5" s="648"/>
      <c r="K5" s="649"/>
      <c r="L5" s="638"/>
      <c r="M5" s="639"/>
      <c r="N5" s="640"/>
      <c r="O5" s="144"/>
    </row>
    <row r="6" spans="1:15" ht="34.5" customHeight="1">
      <c r="A6" s="144"/>
      <c r="B6" s="603" t="s">
        <v>146</v>
      </c>
      <c r="C6" s="560"/>
      <c r="D6" s="560"/>
      <c r="E6" s="560"/>
      <c r="F6" s="560"/>
      <c r="G6" s="560"/>
      <c r="H6" s="673"/>
      <c r="I6" s="632"/>
      <c r="J6" s="633"/>
      <c r="K6" s="634"/>
      <c r="L6" s="629"/>
      <c r="M6" s="630"/>
      <c r="N6" s="631"/>
      <c r="O6" s="144"/>
    </row>
    <row r="7" spans="1:15" ht="32.25" customHeight="1">
      <c r="A7" s="144"/>
      <c r="B7" s="100"/>
      <c r="C7" s="668" t="s">
        <v>144</v>
      </c>
      <c r="D7" s="669"/>
      <c r="E7" s="669"/>
      <c r="F7" s="669"/>
      <c r="G7" s="372"/>
      <c r="H7" s="674"/>
      <c r="I7" s="670">
        <v>0</v>
      </c>
      <c r="J7" s="675"/>
      <c r="K7" s="676"/>
      <c r="L7" s="650">
        <f>IF(I11&gt;0,I7/$I$11,0)</f>
        <v>0</v>
      </c>
      <c r="M7" s="651"/>
      <c r="N7" s="652"/>
      <c r="O7" s="144"/>
    </row>
    <row r="8" spans="1:15" ht="29.25" customHeight="1">
      <c r="A8" s="144"/>
      <c r="B8" s="100"/>
      <c r="C8" s="662" t="s">
        <v>304</v>
      </c>
      <c r="D8" s="663"/>
      <c r="E8" s="663"/>
      <c r="F8" s="663"/>
      <c r="G8" s="664"/>
      <c r="H8" s="665"/>
      <c r="I8" s="670">
        <v>0</v>
      </c>
      <c r="J8" s="671"/>
      <c r="K8" s="672"/>
      <c r="L8" s="650">
        <f>IF(I11&gt;0,I8/$I$11,0)</f>
        <v>0</v>
      </c>
      <c r="M8" s="651"/>
      <c r="N8" s="652"/>
      <c r="O8" s="144"/>
    </row>
    <row r="9" spans="1:15" ht="55.5" customHeight="1">
      <c r="A9" s="144"/>
      <c r="B9" s="100"/>
      <c r="C9" s="662" t="s">
        <v>305</v>
      </c>
      <c r="D9" s="663"/>
      <c r="E9" s="663"/>
      <c r="F9" s="663"/>
      <c r="G9" s="664"/>
      <c r="H9" s="666"/>
      <c r="I9" s="670">
        <v>0</v>
      </c>
      <c r="J9" s="671"/>
      <c r="K9" s="672"/>
      <c r="L9" s="650">
        <f>IF(I11&gt;0,I9/$I$11,0)</f>
        <v>0</v>
      </c>
      <c r="M9" s="651"/>
      <c r="N9" s="652"/>
      <c r="O9" s="144"/>
    </row>
    <row r="10" spans="1:15" ht="32.25" customHeight="1">
      <c r="A10" s="144"/>
      <c r="B10" s="667" t="s">
        <v>145</v>
      </c>
      <c r="C10" s="259"/>
      <c r="D10" s="259"/>
      <c r="E10" s="259"/>
      <c r="F10" s="259"/>
      <c r="G10" s="259"/>
      <c r="H10" s="83"/>
      <c r="I10" s="657">
        <f>'Sekcja C7.2 i C7.3'!N31</f>
        <v>0</v>
      </c>
      <c r="J10" s="658"/>
      <c r="K10" s="659"/>
      <c r="L10" s="650">
        <f>IF(I11&gt;0,I10/$I$11,0)</f>
        <v>0</v>
      </c>
      <c r="M10" s="651"/>
      <c r="N10" s="652"/>
      <c r="O10" s="144"/>
    </row>
    <row r="11" spans="1:15" ht="35.25" customHeight="1">
      <c r="A11" s="144"/>
      <c r="B11" s="563" t="s">
        <v>10</v>
      </c>
      <c r="C11" s="564"/>
      <c r="D11" s="564"/>
      <c r="E11" s="564"/>
      <c r="F11" s="564"/>
      <c r="G11" s="564"/>
      <c r="H11" s="551"/>
      <c r="I11" s="653">
        <f>SUM(I4:K10)</f>
        <v>0</v>
      </c>
      <c r="J11" s="654"/>
      <c r="K11" s="655"/>
      <c r="L11" s="656">
        <v>1</v>
      </c>
      <c r="M11" s="642"/>
      <c r="N11" s="643"/>
      <c r="O11" s="144"/>
    </row>
    <row r="12" spans="1:15" ht="12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I9:K9"/>
    <mergeCell ref="I7:K7"/>
    <mergeCell ref="C7:G7"/>
    <mergeCell ref="L8:N8"/>
    <mergeCell ref="C8:G8"/>
    <mergeCell ref="I8:K8"/>
    <mergeCell ref="L7:N7"/>
    <mergeCell ref="H6:H7"/>
    <mergeCell ref="L10:N10"/>
    <mergeCell ref="I11:K11"/>
    <mergeCell ref="L11:N11"/>
    <mergeCell ref="I10:K10"/>
    <mergeCell ref="B4:G5"/>
    <mergeCell ref="B11:H11"/>
    <mergeCell ref="C9:G9"/>
    <mergeCell ref="H8:H9"/>
    <mergeCell ref="L9:N9"/>
    <mergeCell ref="B10:G10"/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&amp;LPROW_4.1/413_312/10/01/EPO&amp;RStrona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3">
      <selection activeCell="O36" sqref="O36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16</v>
      </c>
      <c r="V1">
        <v>29</v>
      </c>
      <c r="W1">
        <v>36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10</v>
      </c>
      <c r="U2">
        <v>17</v>
      </c>
      <c r="V2">
        <v>30</v>
      </c>
      <c r="W2">
        <v>37</v>
      </c>
    </row>
    <row r="3" spans="1:23" ht="12.75">
      <c r="A3" s="161"/>
      <c r="B3" s="691" t="s">
        <v>225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369"/>
      <c r="R3" s="370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375"/>
      <c r="R4" s="376"/>
      <c r="S4" s="143"/>
    </row>
    <row r="5" spans="1:19" ht="12.75" customHeight="1">
      <c r="A5" s="161"/>
      <c r="B5" s="677" t="s">
        <v>2</v>
      </c>
      <c r="C5" s="740" t="s">
        <v>69</v>
      </c>
      <c r="D5" s="741"/>
      <c r="E5" s="741"/>
      <c r="F5" s="741"/>
      <c r="G5" s="742"/>
      <c r="H5" s="743"/>
      <c r="I5" s="760" t="s">
        <v>70</v>
      </c>
      <c r="J5" s="760" t="s">
        <v>67</v>
      </c>
      <c r="K5" s="760" t="s">
        <v>68</v>
      </c>
      <c r="L5" s="740" t="s">
        <v>71</v>
      </c>
      <c r="M5" s="741"/>
      <c r="N5" s="741"/>
      <c r="O5" s="741"/>
      <c r="P5" s="741"/>
      <c r="Q5" s="741"/>
      <c r="R5" s="755"/>
      <c r="S5" s="143"/>
    </row>
    <row r="6" spans="1:19" ht="12.75">
      <c r="A6" s="161"/>
      <c r="B6" s="678"/>
      <c r="C6" s="744"/>
      <c r="D6" s="745"/>
      <c r="E6" s="745"/>
      <c r="F6" s="745"/>
      <c r="G6" s="746"/>
      <c r="H6" s="747"/>
      <c r="I6" s="761"/>
      <c r="J6" s="761"/>
      <c r="K6" s="761"/>
      <c r="L6" s="748"/>
      <c r="M6" s="749"/>
      <c r="N6" s="749"/>
      <c r="O6" s="749"/>
      <c r="P6" s="749"/>
      <c r="Q6" s="749"/>
      <c r="R6" s="756"/>
      <c r="S6" s="143"/>
    </row>
    <row r="7" spans="1:19" ht="12.75" customHeight="1">
      <c r="A7" s="161"/>
      <c r="B7" s="678"/>
      <c r="C7" s="744"/>
      <c r="D7" s="745"/>
      <c r="E7" s="745"/>
      <c r="F7" s="745"/>
      <c r="G7" s="746"/>
      <c r="H7" s="747"/>
      <c r="I7" s="761"/>
      <c r="J7" s="761"/>
      <c r="K7" s="761"/>
      <c r="L7" s="758" t="s">
        <v>66</v>
      </c>
      <c r="M7" s="758" t="s">
        <v>57</v>
      </c>
      <c r="N7" s="734">
        <f>'Sekcja C5'!X5</f>
        <v>2011</v>
      </c>
      <c r="O7" s="734">
        <f>'Sekcja C5'!Y5</f>
        <v>2012</v>
      </c>
      <c r="P7" s="734">
        <f>'Sekcja C5'!Z5</f>
        <v>2013</v>
      </c>
      <c r="Q7" s="734">
        <f>'Sekcja C5'!AA5</f>
        <v>2014</v>
      </c>
      <c r="R7" s="734">
        <v>2015</v>
      </c>
      <c r="S7" s="143"/>
    </row>
    <row r="8" spans="1:19" ht="32.25" customHeight="1">
      <c r="A8" s="161"/>
      <c r="B8" s="679"/>
      <c r="C8" s="748"/>
      <c r="D8" s="749"/>
      <c r="E8" s="749"/>
      <c r="F8" s="749"/>
      <c r="G8" s="750"/>
      <c r="H8" s="751"/>
      <c r="I8" s="762"/>
      <c r="J8" s="762"/>
      <c r="K8" s="762"/>
      <c r="L8" s="759"/>
      <c r="M8" s="759"/>
      <c r="N8" s="735"/>
      <c r="O8" s="735"/>
      <c r="P8" s="735"/>
      <c r="Q8" s="735"/>
      <c r="R8" s="735"/>
      <c r="S8" s="143"/>
    </row>
    <row r="9" spans="1:19" ht="15" customHeight="1">
      <c r="A9" s="161"/>
      <c r="B9" s="80">
        <v>1</v>
      </c>
      <c r="C9" s="752"/>
      <c r="D9" s="753"/>
      <c r="E9" s="753"/>
      <c r="F9" s="753"/>
      <c r="G9" s="753"/>
      <c r="H9" s="754"/>
      <c r="I9" s="211"/>
      <c r="J9" s="211"/>
      <c r="K9" s="201">
        <f>SUM(L9,M9,N9,O9,P9,Q9,R9)</f>
        <v>0</v>
      </c>
      <c r="L9" s="212"/>
      <c r="M9" s="212"/>
      <c r="N9" s="212"/>
      <c r="O9" s="212"/>
      <c r="P9" s="212"/>
      <c r="Q9" s="212"/>
      <c r="R9" s="212"/>
      <c r="S9" s="143"/>
    </row>
    <row r="10" spans="1:19" ht="12.75">
      <c r="A10" s="161"/>
      <c r="B10" s="80">
        <v>2</v>
      </c>
      <c r="C10" s="752"/>
      <c r="D10" s="753"/>
      <c r="E10" s="753"/>
      <c r="F10" s="753"/>
      <c r="G10" s="753"/>
      <c r="H10" s="754"/>
      <c r="I10" s="211"/>
      <c r="J10" s="211"/>
      <c r="K10" s="201">
        <f>SUM(L10,M10,N10,O10,P10,Q10,R10)</f>
        <v>0</v>
      </c>
      <c r="L10" s="212"/>
      <c r="M10" s="212"/>
      <c r="N10" s="212"/>
      <c r="O10" s="212"/>
      <c r="P10" s="212"/>
      <c r="Q10" s="212"/>
      <c r="R10" s="212"/>
      <c r="S10" s="143"/>
    </row>
    <row r="11" spans="1:19" ht="12.75" customHeight="1">
      <c r="A11" s="161"/>
      <c r="B11" s="173"/>
      <c r="C11" s="174"/>
      <c r="D11" s="174"/>
      <c r="E11" s="174"/>
      <c r="F11" s="174"/>
      <c r="G11" s="174"/>
      <c r="H11" s="174"/>
      <c r="I11" s="711" t="s">
        <v>10</v>
      </c>
      <c r="J11" s="757"/>
      <c r="K11" s="199">
        <f aca="true" t="shared" si="0" ref="K11:R11">SUM(K9:K10)</f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200">
        <f t="shared" si="0"/>
        <v>0</v>
      </c>
      <c r="Q11" s="200">
        <f t="shared" si="0"/>
        <v>0</v>
      </c>
      <c r="R11" s="200">
        <f t="shared" si="0"/>
        <v>0</v>
      </c>
      <c r="S11" s="143"/>
    </row>
    <row r="12" spans="1:19" ht="24" customHeight="1">
      <c r="A12" s="161"/>
      <c r="B12" s="717" t="s">
        <v>59</v>
      </c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259"/>
      <c r="R12" s="260"/>
      <c r="S12" s="143"/>
    </row>
    <row r="13" spans="1:19" ht="12.75">
      <c r="A13" s="161"/>
      <c r="B13" s="677" t="s">
        <v>2</v>
      </c>
      <c r="C13" s="736" t="s">
        <v>66</v>
      </c>
      <c r="D13" s="763"/>
      <c r="E13" s="763"/>
      <c r="F13" s="737"/>
      <c r="G13" s="736" t="s">
        <v>57</v>
      </c>
      <c r="H13" s="737"/>
      <c r="I13" s="736" t="s">
        <v>58</v>
      </c>
      <c r="J13" s="737"/>
      <c r="K13" s="736" t="str">
        <f>+I13</f>
        <v>Rok</v>
      </c>
      <c r="L13" s="737"/>
      <c r="M13" s="736" t="str">
        <f>+K13</f>
        <v>Rok</v>
      </c>
      <c r="N13" s="737"/>
      <c r="O13" s="736" t="str">
        <f>+M13</f>
        <v>Rok</v>
      </c>
      <c r="P13" s="737"/>
      <c r="Q13" s="736" t="str">
        <f>+O13</f>
        <v>Rok</v>
      </c>
      <c r="R13" s="737"/>
      <c r="S13" s="143"/>
    </row>
    <row r="14" spans="1:19" ht="12.75">
      <c r="A14" s="161"/>
      <c r="B14" s="678"/>
      <c r="C14" s="764"/>
      <c r="D14" s="765"/>
      <c r="E14" s="765"/>
      <c r="F14" s="766"/>
      <c r="G14" s="764"/>
      <c r="H14" s="766"/>
      <c r="I14" s="697">
        <f>N7</f>
        <v>2011</v>
      </c>
      <c r="J14" s="698"/>
      <c r="K14" s="697">
        <f>O7</f>
        <v>2012</v>
      </c>
      <c r="L14" s="698"/>
      <c r="M14" s="738">
        <f>P7</f>
        <v>2013</v>
      </c>
      <c r="N14" s="739"/>
      <c r="O14" s="697">
        <f>Q7</f>
        <v>2014</v>
      </c>
      <c r="P14" s="698"/>
      <c r="Q14" s="697">
        <f>R7</f>
        <v>2015</v>
      </c>
      <c r="R14" s="698"/>
      <c r="S14" s="143"/>
    </row>
    <row r="15" spans="1:19" ht="12.75">
      <c r="A15" s="161"/>
      <c r="B15" s="679"/>
      <c r="C15" s="689" t="s">
        <v>60</v>
      </c>
      <c r="D15" s="690"/>
      <c r="E15" s="689" t="s">
        <v>61</v>
      </c>
      <c r="F15" s="690"/>
      <c r="G15" s="135" t="s">
        <v>60</v>
      </c>
      <c r="H15" s="135" t="s">
        <v>61</v>
      </c>
      <c r="I15" s="135" t="s">
        <v>60</v>
      </c>
      <c r="J15" s="135" t="s">
        <v>61</v>
      </c>
      <c r="K15" s="135" t="s">
        <v>60</v>
      </c>
      <c r="L15" s="135" t="s">
        <v>61</v>
      </c>
      <c r="M15" s="135" t="s">
        <v>224</v>
      </c>
      <c r="N15" s="135" t="s">
        <v>61</v>
      </c>
      <c r="O15" s="167" t="s">
        <v>224</v>
      </c>
      <c r="P15" s="135" t="s">
        <v>61</v>
      </c>
      <c r="Q15" s="167" t="s">
        <v>224</v>
      </c>
      <c r="R15" s="135" t="s">
        <v>61</v>
      </c>
      <c r="S15" s="143"/>
    </row>
    <row r="16" spans="1:19" ht="12.75">
      <c r="A16" s="161"/>
      <c r="B16" s="80">
        <v>1</v>
      </c>
      <c r="C16" s="701"/>
      <c r="D16" s="702"/>
      <c r="E16" s="699"/>
      <c r="F16" s="700"/>
      <c r="G16" s="214"/>
      <c r="H16" s="214"/>
      <c r="I16" s="214"/>
      <c r="J16" s="214"/>
      <c r="K16" s="214"/>
      <c r="L16" s="214"/>
      <c r="M16" s="214"/>
      <c r="N16" s="214"/>
      <c r="O16" s="213"/>
      <c r="P16" s="214"/>
      <c r="Q16" s="213"/>
      <c r="R16" s="214"/>
      <c r="S16" s="143"/>
    </row>
    <row r="17" spans="1:19" ht="12.75">
      <c r="A17" s="161"/>
      <c r="B17" s="80">
        <v>2</v>
      </c>
      <c r="C17" s="701"/>
      <c r="D17" s="700"/>
      <c r="E17" s="699"/>
      <c r="F17" s="700"/>
      <c r="G17" s="214"/>
      <c r="H17" s="214"/>
      <c r="I17" s="214"/>
      <c r="J17" s="214"/>
      <c r="K17" s="214"/>
      <c r="L17" s="214"/>
      <c r="M17" s="214"/>
      <c r="N17" s="214"/>
      <c r="O17" s="213"/>
      <c r="P17" s="214"/>
      <c r="Q17" s="213"/>
      <c r="R17" s="214"/>
      <c r="S17" s="143"/>
    </row>
    <row r="18" spans="1:19" ht="12.75">
      <c r="A18" s="161"/>
      <c r="B18" s="82" t="s">
        <v>10</v>
      </c>
      <c r="C18" s="703">
        <f>SUM(C16:C17)</f>
        <v>0</v>
      </c>
      <c r="D18" s="704"/>
      <c r="E18" s="703">
        <f>SUM(E16:E17)</f>
        <v>0</v>
      </c>
      <c r="F18" s="704"/>
      <c r="G18" s="202">
        <f aca="true" t="shared" si="1" ref="G18:R18">SUM(G16:G17)</f>
        <v>0</v>
      </c>
      <c r="H18" s="202">
        <f t="shared" si="1"/>
        <v>0</v>
      </c>
      <c r="I18" s="202">
        <f t="shared" si="1"/>
        <v>0</v>
      </c>
      <c r="J18" s="202">
        <f t="shared" si="1"/>
        <v>0</v>
      </c>
      <c r="K18" s="202">
        <f t="shared" si="1"/>
        <v>0</v>
      </c>
      <c r="L18" s="202">
        <f t="shared" si="1"/>
        <v>0</v>
      </c>
      <c r="M18" s="202">
        <f t="shared" si="1"/>
        <v>0</v>
      </c>
      <c r="N18" s="202">
        <f t="shared" si="1"/>
        <v>0</v>
      </c>
      <c r="O18" s="202">
        <f t="shared" si="1"/>
        <v>0</v>
      </c>
      <c r="P18" s="202">
        <f t="shared" si="1"/>
        <v>0</v>
      </c>
      <c r="Q18" s="202">
        <f t="shared" si="1"/>
        <v>0</v>
      </c>
      <c r="R18" s="202">
        <f t="shared" si="1"/>
        <v>0</v>
      </c>
      <c r="S18" s="143"/>
    </row>
    <row r="19" spans="1:19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43"/>
      <c r="R19" s="143"/>
      <c r="S19" s="143"/>
    </row>
    <row r="20" spans="1:19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3"/>
      <c r="R20" s="143"/>
      <c r="S20" s="143"/>
    </row>
    <row r="21" spans="1:19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43"/>
      <c r="R21" s="143"/>
      <c r="S21" s="143"/>
    </row>
    <row r="22" spans="1:19" ht="12.75">
      <c r="A22" s="160"/>
      <c r="B22" s="144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1"/>
      <c r="B23" s="691" t="s">
        <v>236</v>
      </c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3"/>
      <c r="Q23" s="143"/>
      <c r="R23" s="143"/>
      <c r="S23" s="143"/>
    </row>
    <row r="24" spans="1:19" ht="12.75">
      <c r="A24" s="161"/>
      <c r="B24" s="694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6"/>
      <c r="Q24" s="143"/>
      <c r="R24" s="143"/>
      <c r="S24" s="143"/>
    </row>
    <row r="25" spans="1:19" ht="12.75" customHeight="1">
      <c r="A25" s="161"/>
      <c r="B25" s="677" t="s">
        <v>2</v>
      </c>
      <c r="C25" s="680" t="s">
        <v>62</v>
      </c>
      <c r="D25" s="681"/>
      <c r="E25" s="681"/>
      <c r="F25" s="682"/>
      <c r="G25" s="680" t="s">
        <v>63</v>
      </c>
      <c r="H25" s="681"/>
      <c r="I25" s="681"/>
      <c r="J25" s="681"/>
      <c r="K25" s="681"/>
      <c r="L25" s="680" t="s">
        <v>64</v>
      </c>
      <c r="M25" s="682"/>
      <c r="N25" s="680" t="s">
        <v>65</v>
      </c>
      <c r="O25" s="681"/>
      <c r="P25" s="682"/>
      <c r="Q25" s="143"/>
      <c r="R25" s="143"/>
      <c r="S25" s="143"/>
    </row>
    <row r="26" spans="1:19" ht="12.75">
      <c r="A26" s="161"/>
      <c r="B26" s="678"/>
      <c r="C26" s="683"/>
      <c r="D26" s="684"/>
      <c r="E26" s="684"/>
      <c r="F26" s="685"/>
      <c r="G26" s="683"/>
      <c r="H26" s="684"/>
      <c r="I26" s="684"/>
      <c r="J26" s="684"/>
      <c r="K26" s="684"/>
      <c r="L26" s="683"/>
      <c r="M26" s="685"/>
      <c r="N26" s="683"/>
      <c r="O26" s="684"/>
      <c r="P26" s="685"/>
      <c r="Q26" s="143"/>
      <c r="R26" s="143"/>
      <c r="S26" s="143"/>
    </row>
    <row r="27" spans="1:19" ht="12.75">
      <c r="A27" s="161"/>
      <c r="B27" s="678"/>
      <c r="C27" s="683"/>
      <c r="D27" s="684"/>
      <c r="E27" s="684"/>
      <c r="F27" s="685"/>
      <c r="G27" s="683"/>
      <c r="H27" s="684"/>
      <c r="I27" s="684"/>
      <c r="J27" s="684"/>
      <c r="K27" s="684"/>
      <c r="L27" s="683"/>
      <c r="M27" s="685"/>
      <c r="N27" s="683"/>
      <c r="O27" s="684"/>
      <c r="P27" s="685"/>
      <c r="Q27" s="143"/>
      <c r="R27" s="143"/>
      <c r="S27" s="143"/>
    </row>
    <row r="28" spans="1:19" ht="12.75">
      <c r="A28" s="161"/>
      <c r="B28" s="679"/>
      <c r="C28" s="686"/>
      <c r="D28" s="687"/>
      <c r="E28" s="687"/>
      <c r="F28" s="688"/>
      <c r="G28" s="686"/>
      <c r="H28" s="687"/>
      <c r="I28" s="687"/>
      <c r="J28" s="687"/>
      <c r="K28" s="687"/>
      <c r="L28" s="686"/>
      <c r="M28" s="688"/>
      <c r="N28" s="686"/>
      <c r="O28" s="687"/>
      <c r="P28" s="688"/>
      <c r="Q28" s="143"/>
      <c r="R28" s="143"/>
      <c r="S28" s="143"/>
    </row>
    <row r="29" spans="1:19" ht="12.75">
      <c r="A29" s="161"/>
      <c r="B29" s="80">
        <v>1</v>
      </c>
      <c r="C29" s="723"/>
      <c r="D29" s="724"/>
      <c r="E29" s="724"/>
      <c r="F29" s="725"/>
      <c r="G29" s="723"/>
      <c r="H29" s="724"/>
      <c r="I29" s="724"/>
      <c r="J29" s="724"/>
      <c r="K29" s="725"/>
      <c r="L29" s="715"/>
      <c r="M29" s="716"/>
      <c r="N29" s="705"/>
      <c r="O29" s="706"/>
      <c r="P29" s="707"/>
      <c r="Q29" s="143"/>
      <c r="R29" s="143"/>
      <c r="S29" s="143"/>
    </row>
    <row r="30" spans="1:19" ht="12.75">
      <c r="A30" s="161"/>
      <c r="B30" s="80">
        <v>2</v>
      </c>
      <c r="C30" s="723"/>
      <c r="D30" s="724"/>
      <c r="E30" s="724"/>
      <c r="F30" s="725"/>
      <c r="G30" s="723"/>
      <c r="H30" s="724"/>
      <c r="I30" s="724"/>
      <c r="J30" s="724"/>
      <c r="K30" s="725"/>
      <c r="L30" s="715"/>
      <c r="M30" s="716"/>
      <c r="N30" s="705"/>
      <c r="O30" s="706"/>
      <c r="P30" s="707"/>
      <c r="Q30" s="143"/>
      <c r="R30" s="143"/>
      <c r="S30" s="143"/>
    </row>
    <row r="31" spans="1:19" ht="28.5" customHeight="1">
      <c r="A31" s="161"/>
      <c r="B31" s="710" t="s">
        <v>10</v>
      </c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2"/>
      <c r="N31" s="720">
        <f>SUM(N29:N30)</f>
        <v>0</v>
      </c>
      <c r="O31" s="721"/>
      <c r="P31" s="722"/>
      <c r="Q31" s="143"/>
      <c r="R31" s="143"/>
      <c r="S31" s="143"/>
    </row>
    <row r="32" spans="1:19" ht="23.25" customHeight="1">
      <c r="A32" s="161"/>
      <c r="B32" s="717" t="s">
        <v>59</v>
      </c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9"/>
      <c r="Q32" s="143"/>
      <c r="R32" s="143"/>
      <c r="S32" s="143"/>
    </row>
    <row r="33" spans="1:19" ht="12.75">
      <c r="A33" s="161"/>
      <c r="B33" s="677" t="s">
        <v>2</v>
      </c>
      <c r="C33" s="713" t="s">
        <v>57</v>
      </c>
      <c r="D33" s="726"/>
      <c r="E33" s="726"/>
      <c r="F33" s="714"/>
      <c r="G33" s="713" t="s">
        <v>58</v>
      </c>
      <c r="H33" s="714"/>
      <c r="I33" s="713" t="str">
        <f>+G33</f>
        <v>Rok</v>
      </c>
      <c r="J33" s="714"/>
      <c r="K33" s="713" t="str">
        <f>+I33</f>
        <v>Rok</v>
      </c>
      <c r="L33" s="714"/>
      <c r="M33" s="713" t="str">
        <f>+K33</f>
        <v>Rok</v>
      </c>
      <c r="N33" s="714"/>
      <c r="O33" s="713" t="str">
        <f>+M33</f>
        <v>Rok</v>
      </c>
      <c r="P33" s="714"/>
      <c r="Q33" s="143"/>
      <c r="R33" s="143"/>
      <c r="S33" s="143"/>
    </row>
    <row r="34" spans="1:19" ht="12.75">
      <c r="A34" s="161"/>
      <c r="B34" s="678"/>
      <c r="C34" s="731"/>
      <c r="D34" s="732"/>
      <c r="E34" s="732"/>
      <c r="F34" s="733"/>
      <c r="G34" s="708">
        <f>N7</f>
        <v>2011</v>
      </c>
      <c r="H34" s="709"/>
      <c r="I34" s="708">
        <f>O7</f>
        <v>2012</v>
      </c>
      <c r="J34" s="709"/>
      <c r="K34" s="708">
        <f>P7</f>
        <v>2013</v>
      </c>
      <c r="L34" s="709"/>
      <c r="M34" s="697">
        <f>Q7</f>
        <v>2014</v>
      </c>
      <c r="N34" s="698"/>
      <c r="O34" s="697">
        <f>R7</f>
        <v>2015</v>
      </c>
      <c r="P34" s="698"/>
      <c r="Q34" s="143"/>
      <c r="R34" s="143"/>
      <c r="S34" s="143"/>
    </row>
    <row r="35" spans="1:19" ht="12.75">
      <c r="A35" s="161"/>
      <c r="B35" s="679"/>
      <c r="C35" s="727" t="s">
        <v>60</v>
      </c>
      <c r="D35" s="728"/>
      <c r="E35" s="727" t="s">
        <v>61</v>
      </c>
      <c r="F35" s="728"/>
      <c r="G35" s="81" t="s">
        <v>60</v>
      </c>
      <c r="H35" s="81" t="s">
        <v>61</v>
      </c>
      <c r="I35" s="81" t="s">
        <v>60</v>
      </c>
      <c r="J35" s="81" t="s">
        <v>61</v>
      </c>
      <c r="K35" s="81" t="s">
        <v>60</v>
      </c>
      <c r="L35" s="81" t="s">
        <v>61</v>
      </c>
      <c r="M35" s="81" t="s">
        <v>224</v>
      </c>
      <c r="N35" s="168" t="s">
        <v>61</v>
      </c>
      <c r="O35" s="169" t="s">
        <v>224</v>
      </c>
      <c r="P35" s="168" t="s">
        <v>61</v>
      </c>
      <c r="Q35" s="143"/>
      <c r="R35" s="143"/>
      <c r="S35" s="143"/>
    </row>
    <row r="36" spans="1:19" ht="12.75">
      <c r="A36" s="161"/>
      <c r="B36" s="80">
        <v>1</v>
      </c>
      <c r="C36" s="729"/>
      <c r="D36" s="730"/>
      <c r="E36" s="729"/>
      <c r="F36" s="730"/>
      <c r="G36" s="215"/>
      <c r="H36" s="215"/>
      <c r="I36" s="215"/>
      <c r="J36" s="215"/>
      <c r="K36" s="215"/>
      <c r="L36" s="215"/>
      <c r="M36" s="215"/>
      <c r="N36" s="215"/>
      <c r="O36" s="215"/>
      <c r="P36" s="207"/>
      <c r="Q36" s="143"/>
      <c r="R36" s="143"/>
      <c r="S36" s="143"/>
    </row>
    <row r="37" spans="1:19" ht="12.75">
      <c r="A37" s="161"/>
      <c r="B37" s="80">
        <v>2</v>
      </c>
      <c r="C37" s="729"/>
      <c r="D37" s="730"/>
      <c r="E37" s="729"/>
      <c r="F37" s="730"/>
      <c r="G37" s="215"/>
      <c r="H37" s="215"/>
      <c r="I37" s="215"/>
      <c r="J37" s="215"/>
      <c r="K37" s="215"/>
      <c r="L37" s="215"/>
      <c r="M37" s="215"/>
      <c r="N37" s="215"/>
      <c r="O37" s="215"/>
      <c r="P37" s="207"/>
      <c r="Q37" s="143"/>
      <c r="R37" s="143"/>
      <c r="S37" s="143"/>
    </row>
    <row r="38" spans="1:19" ht="12.75">
      <c r="A38" s="161"/>
      <c r="B38" s="82" t="s">
        <v>10</v>
      </c>
      <c r="C38" s="720">
        <f>SUM(C36:C37)</f>
        <v>0</v>
      </c>
      <c r="D38" s="722"/>
      <c r="E38" s="720">
        <f>SUM(E36:E37)</f>
        <v>0</v>
      </c>
      <c r="F38" s="722"/>
      <c r="G38" s="200">
        <f aca="true" t="shared" si="2" ref="G38:P38">SUM(G36:G37)</f>
        <v>0</v>
      </c>
      <c r="H38" s="200">
        <f t="shared" si="2"/>
        <v>0</v>
      </c>
      <c r="I38" s="200">
        <f t="shared" si="2"/>
        <v>0</v>
      </c>
      <c r="J38" s="200">
        <f t="shared" si="2"/>
        <v>0</v>
      </c>
      <c r="K38" s="200">
        <f t="shared" si="2"/>
        <v>0</v>
      </c>
      <c r="L38" s="200">
        <f t="shared" si="2"/>
        <v>0</v>
      </c>
      <c r="M38" s="200">
        <f t="shared" si="2"/>
        <v>0</v>
      </c>
      <c r="N38" s="200">
        <f t="shared" si="2"/>
        <v>0</v>
      </c>
      <c r="O38" s="200">
        <f t="shared" si="2"/>
        <v>0</v>
      </c>
      <c r="P38" s="200">
        <f t="shared" si="2"/>
        <v>0</v>
      </c>
      <c r="Q38" s="143"/>
      <c r="R38" s="143"/>
      <c r="S38" s="143"/>
    </row>
    <row r="39" spans="1:19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3"/>
      <c r="R39" s="143"/>
      <c r="S39" s="143"/>
    </row>
    <row r="40" spans="1:19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235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 hidden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&amp;LPROW_4.1/413_312/10/01/EPO&amp;RStrona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0"/>
  <sheetViews>
    <sheetView view="pageBreakPreview" zoomScaleSheetLayoutView="100" zoomScalePageLayoutView="0" workbookViewId="0" topLeftCell="A1">
      <selection activeCell="B8" sqref="B8:Q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68" t="s">
        <v>14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8"/>
      <c r="Y2" s="145"/>
      <c r="Z2" s="1"/>
    </row>
    <row r="3" spans="1:26" ht="12.75">
      <c r="A3" s="145"/>
      <c r="B3" s="439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1"/>
      <c r="Y3" s="145"/>
      <c r="Z3" s="1"/>
    </row>
    <row r="4" spans="1:26" ht="20.25" customHeight="1">
      <c r="A4" s="145"/>
      <c r="B4" s="392" t="s">
        <v>15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1"/>
      <c r="Y4" s="145"/>
      <c r="Z4" s="1"/>
    </row>
    <row r="5" spans="1:26" ht="12.75" customHeight="1">
      <c r="A5" s="145"/>
      <c r="B5" s="788" t="s">
        <v>227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789"/>
      <c r="S5" s="790"/>
      <c r="T5" s="790"/>
      <c r="U5" s="790"/>
      <c r="V5" s="790"/>
      <c r="W5" s="790"/>
      <c r="X5" s="791"/>
      <c r="Y5" s="145"/>
      <c r="Z5" s="1"/>
    </row>
    <row r="6" spans="1:26" ht="30" customHeight="1">
      <c r="A6" s="145"/>
      <c r="B6" s="3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6"/>
      <c r="R6" s="792"/>
      <c r="S6" s="793"/>
      <c r="T6" s="793"/>
      <c r="U6" s="793"/>
      <c r="V6" s="793"/>
      <c r="W6" s="793"/>
      <c r="X6" s="794"/>
      <c r="Y6" s="145"/>
      <c r="Z6" s="1"/>
    </row>
    <row r="7" spans="1:26" ht="37.5" customHeight="1">
      <c r="A7" s="145"/>
      <c r="B7" s="767" t="s">
        <v>228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1"/>
      <c r="R7" s="785"/>
      <c r="S7" s="786"/>
      <c r="T7" s="786"/>
      <c r="U7" s="786"/>
      <c r="V7" s="786"/>
      <c r="W7" s="786"/>
      <c r="X7" s="787"/>
      <c r="Y7" s="145"/>
      <c r="Z7" s="1"/>
    </row>
    <row r="8" spans="1:26" ht="38.25" customHeight="1">
      <c r="A8" s="145"/>
      <c r="B8" s="782" t="s">
        <v>248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4"/>
      <c r="R8" s="796">
        <f>MAX(R5:X7)</f>
        <v>0</v>
      </c>
      <c r="S8" s="797"/>
      <c r="T8" s="797"/>
      <c r="U8" s="797"/>
      <c r="V8" s="797"/>
      <c r="W8" s="797"/>
      <c r="X8" s="798"/>
      <c r="Y8" s="145"/>
      <c r="Z8" s="1"/>
    </row>
    <row r="9" spans="1:26" ht="21.75" customHeight="1">
      <c r="A9" s="145"/>
      <c r="B9" s="392" t="s">
        <v>237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4"/>
      <c r="Y9" s="145"/>
      <c r="Z9" s="1"/>
    </row>
    <row r="10" spans="1:26" ht="37.5" customHeight="1">
      <c r="A10" s="145"/>
      <c r="B10" s="767" t="s">
        <v>238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9"/>
      <c r="R10" s="795"/>
      <c r="S10" s="786"/>
      <c r="T10" s="786"/>
      <c r="U10" s="786"/>
      <c r="V10" s="786"/>
      <c r="W10" s="786"/>
      <c r="X10" s="787"/>
      <c r="Y10" s="145"/>
      <c r="Z10" s="1"/>
    </row>
    <row r="11" spans="1:26" ht="38.25" customHeight="1" hidden="1">
      <c r="A11" s="145"/>
      <c r="B11" s="767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9"/>
      <c r="R11" s="799"/>
      <c r="S11" s="799"/>
      <c r="T11" s="799"/>
      <c r="U11" s="799"/>
      <c r="V11" s="799"/>
      <c r="W11" s="799"/>
      <c r="X11" s="799"/>
      <c r="Y11" s="145"/>
      <c r="Z11" s="1"/>
    </row>
    <row r="12" spans="1:26" ht="22.5" customHeight="1">
      <c r="A12" s="145"/>
      <c r="B12" s="392" t="s">
        <v>239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4"/>
      <c r="Y12" s="145"/>
      <c r="Z12" s="1"/>
    </row>
    <row r="13" spans="1:26" ht="33.75" customHeight="1">
      <c r="A13" s="145"/>
      <c r="B13" s="767" t="s">
        <v>240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9"/>
      <c r="R13" s="796">
        <f>R10+R8</f>
        <v>0</v>
      </c>
      <c r="S13" s="797"/>
      <c r="T13" s="797"/>
      <c r="U13" s="797"/>
      <c r="V13" s="797"/>
      <c r="W13" s="797"/>
      <c r="X13" s="798"/>
      <c r="Y13" s="145"/>
      <c r="Z13" s="1"/>
    </row>
    <row r="14" spans="1:26" ht="36.75" customHeight="1">
      <c r="A14" s="145"/>
      <c r="B14" s="377" t="s">
        <v>286</v>
      </c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1"/>
      <c r="Y14" s="145"/>
      <c r="Z14" s="1"/>
    </row>
    <row r="15" spans="1:26" ht="52.5" customHeight="1">
      <c r="A15" s="145"/>
      <c r="B15" s="802" t="s">
        <v>16</v>
      </c>
      <c r="C15" s="802"/>
      <c r="D15" s="802"/>
      <c r="E15" s="802"/>
      <c r="F15" s="773" t="s">
        <v>17</v>
      </c>
      <c r="G15" s="774"/>
      <c r="H15" s="774"/>
      <c r="I15" s="774"/>
      <c r="J15" s="775"/>
      <c r="K15" s="773" t="s">
        <v>72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773" t="s">
        <v>285</v>
      </c>
      <c r="W15" s="803"/>
      <c r="X15" s="172" t="s">
        <v>18</v>
      </c>
      <c r="Y15" s="145"/>
      <c r="Z15" s="1"/>
    </row>
    <row r="16" spans="1:26" ht="34.5" customHeight="1">
      <c r="A16" s="145"/>
      <c r="B16" s="767" t="s">
        <v>19</v>
      </c>
      <c r="C16" s="768"/>
      <c r="D16" s="768"/>
      <c r="E16" s="769"/>
      <c r="F16" s="466"/>
      <c r="G16" s="776"/>
      <c r="H16" s="776"/>
      <c r="I16" s="776"/>
      <c r="J16" s="777"/>
      <c r="K16" s="466"/>
      <c r="L16" s="778"/>
      <c r="M16" s="778"/>
      <c r="N16" s="778"/>
      <c r="O16" s="778"/>
      <c r="P16" s="778"/>
      <c r="Q16" s="778"/>
      <c r="R16" s="778"/>
      <c r="S16" s="778"/>
      <c r="T16" s="778"/>
      <c r="U16" s="779"/>
      <c r="V16" s="771"/>
      <c r="W16" s="772"/>
      <c r="X16" s="177"/>
      <c r="Y16" s="145"/>
      <c r="Z16" s="1"/>
    </row>
    <row r="17" spans="1:26" ht="34.5" customHeight="1">
      <c r="A17" s="145"/>
      <c r="B17" s="767" t="s">
        <v>20</v>
      </c>
      <c r="C17" s="768"/>
      <c r="D17" s="768"/>
      <c r="E17" s="769"/>
      <c r="F17" s="466"/>
      <c r="G17" s="776"/>
      <c r="H17" s="776"/>
      <c r="I17" s="776"/>
      <c r="J17" s="777"/>
      <c r="K17" s="466"/>
      <c r="L17" s="778"/>
      <c r="M17" s="778"/>
      <c r="N17" s="778"/>
      <c r="O17" s="778"/>
      <c r="P17" s="778"/>
      <c r="Q17" s="778"/>
      <c r="R17" s="778"/>
      <c r="S17" s="778"/>
      <c r="T17" s="778"/>
      <c r="U17" s="779"/>
      <c r="V17" s="771"/>
      <c r="W17" s="772"/>
      <c r="X17" s="177"/>
      <c r="Y17" s="145"/>
      <c r="Z17" s="1"/>
    </row>
    <row r="18" spans="1:26" ht="24" customHeight="1">
      <c r="A18" s="145"/>
      <c r="B18" s="395" t="s">
        <v>226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770"/>
      <c r="W18" s="770"/>
      <c r="X18" s="178">
        <f>SUM(X16:X17)</f>
        <v>0</v>
      </c>
      <c r="Y18" s="145"/>
      <c r="Z18" s="1"/>
    </row>
    <row r="19" spans="1:26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"/>
    </row>
    <row r="20" spans="1:26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"/>
    </row>
    <row r="21" spans="1:26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"/>
    </row>
    <row r="23" spans="1:26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"/>
    </row>
    <row r="24" spans="1:26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"/>
    </row>
    <row r="25" spans="1:26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"/>
    </row>
    <row r="26" spans="1:26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"/>
    </row>
    <row r="27" spans="1:26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"/>
    </row>
    <row r="28" spans="1:26" ht="12.75" hidden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 formatCells="0" formatRows="0" selectLockedCells="1"/>
  <mergeCells count="30"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18:W18"/>
    <mergeCell ref="B13:Q13"/>
    <mergeCell ref="V16:W16"/>
    <mergeCell ref="F15:J15"/>
    <mergeCell ref="K15:U15"/>
    <mergeCell ref="B17:E17"/>
    <mergeCell ref="F17:J17"/>
    <mergeCell ref="K17:U17"/>
    <mergeCell ref="V17:W17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&amp;LPROW_4.1/413_312/10/01/EPO&amp;RStrona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68" t="s">
        <v>288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145"/>
    </row>
    <row r="4" spans="1:25" ht="12.75">
      <c r="A4" s="145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145"/>
    </row>
    <row r="5" spans="1:25" ht="21.75" customHeight="1">
      <c r="A5" s="145"/>
      <c r="B5" s="392" t="s">
        <v>21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145"/>
    </row>
    <row r="6" spans="1:25" ht="51" customHeight="1">
      <c r="A6" s="145"/>
      <c r="B6" s="811" t="s">
        <v>147</v>
      </c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02" t="s">
        <v>218</v>
      </c>
      <c r="P6" s="802"/>
      <c r="Q6" s="802"/>
      <c r="R6" s="802"/>
      <c r="S6" s="802"/>
      <c r="T6" s="802" t="s">
        <v>219</v>
      </c>
      <c r="U6" s="802"/>
      <c r="V6" s="802"/>
      <c r="W6" s="802"/>
      <c r="X6" s="802"/>
      <c r="Y6" s="145"/>
    </row>
    <row r="7" spans="1:25" ht="21" customHeight="1">
      <c r="A7" s="145"/>
      <c r="B7" s="500" t="s">
        <v>193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810">
        <f>SUM(O8:O13)</f>
        <v>0</v>
      </c>
      <c r="P7" s="810"/>
      <c r="Q7" s="810"/>
      <c r="R7" s="810"/>
      <c r="S7" s="810"/>
      <c r="T7" s="810">
        <f>SUM(T8:T13)</f>
        <v>0</v>
      </c>
      <c r="U7" s="810"/>
      <c r="V7" s="810"/>
      <c r="W7" s="810"/>
      <c r="X7" s="810"/>
      <c r="Y7" s="145"/>
    </row>
    <row r="8" spans="1:25" ht="18" customHeight="1">
      <c r="A8" s="145"/>
      <c r="B8" s="809" t="s">
        <v>23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145"/>
    </row>
    <row r="9" spans="1:25" ht="18.75" customHeight="1">
      <c r="A9" s="145"/>
      <c r="B9" s="809" t="s">
        <v>24</v>
      </c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145"/>
    </row>
    <row r="10" spans="1:25" ht="18.75" customHeight="1">
      <c r="A10" s="145"/>
      <c r="B10" s="809" t="s">
        <v>25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145"/>
    </row>
    <row r="11" spans="1:25" ht="18.75" customHeight="1">
      <c r="A11" s="145"/>
      <c r="B11" s="809" t="s">
        <v>26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145"/>
    </row>
    <row r="12" spans="1:25" ht="18" customHeight="1">
      <c r="A12" s="145"/>
      <c r="B12" s="809" t="s">
        <v>287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145"/>
    </row>
    <row r="13" spans="1:25" ht="18.75" customHeight="1">
      <c r="A13" s="145"/>
      <c r="B13" s="809" t="s">
        <v>27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145"/>
    </row>
    <row r="14" spans="1:25" ht="19.5" customHeight="1">
      <c r="A14" s="145"/>
      <c r="B14" s="807" t="s">
        <v>194</v>
      </c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8">
        <f>SUM(O15:O18)</f>
        <v>0</v>
      </c>
      <c r="P14" s="808"/>
      <c r="Q14" s="808"/>
      <c r="R14" s="808"/>
      <c r="S14" s="808"/>
      <c r="T14" s="808">
        <f>SUM(T15:T18)</f>
        <v>0</v>
      </c>
      <c r="U14" s="808"/>
      <c r="V14" s="808"/>
      <c r="W14" s="808"/>
      <c r="X14" s="808"/>
      <c r="Y14" s="145"/>
    </row>
    <row r="15" spans="1:25" ht="19.5" customHeight="1">
      <c r="A15" s="145"/>
      <c r="B15" s="809" t="s">
        <v>28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145"/>
    </row>
    <row r="16" spans="1:25" ht="18.75" customHeight="1">
      <c r="A16" s="145"/>
      <c r="B16" s="809" t="s">
        <v>29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45"/>
    </row>
    <row r="17" spans="1:25" ht="21" customHeight="1">
      <c r="A17" s="145"/>
      <c r="B17" s="809" t="s">
        <v>30</v>
      </c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145"/>
    </row>
    <row r="18" spans="1:25" ht="21.75" customHeight="1">
      <c r="A18" s="145"/>
      <c r="B18" s="809" t="s">
        <v>31</v>
      </c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145"/>
    </row>
    <row r="19" spans="1:25" ht="22.5" customHeight="1">
      <c r="A19" s="145"/>
      <c r="B19" s="807" t="s">
        <v>82</v>
      </c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10">
        <f>SUM(O7,O14)</f>
        <v>0</v>
      </c>
      <c r="P19" s="810"/>
      <c r="Q19" s="810"/>
      <c r="R19" s="810"/>
      <c r="S19" s="810"/>
      <c r="T19" s="810">
        <f>SUM(T7,T14)</f>
        <v>0</v>
      </c>
      <c r="U19" s="810"/>
      <c r="V19" s="810"/>
      <c r="W19" s="810"/>
      <c r="X19" s="810"/>
      <c r="Y19" s="145"/>
    </row>
    <row r="20" spans="1:25" ht="37.5" customHeight="1">
      <c r="A20" s="145"/>
      <c r="B20" s="811" t="s">
        <v>148</v>
      </c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02" t="s">
        <v>149</v>
      </c>
      <c r="P20" s="802"/>
      <c r="Q20" s="802"/>
      <c r="R20" s="802"/>
      <c r="S20" s="802"/>
      <c r="T20" s="802" t="s">
        <v>22</v>
      </c>
      <c r="U20" s="802"/>
      <c r="V20" s="802"/>
      <c r="W20" s="802"/>
      <c r="X20" s="802"/>
      <c r="Y20" s="145"/>
    </row>
    <row r="21" spans="1:25" ht="20.25" customHeight="1">
      <c r="A21" s="145"/>
      <c r="B21" s="807" t="s">
        <v>178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145"/>
    </row>
    <row r="22" spans="1:25" ht="21" customHeight="1">
      <c r="A22" s="145"/>
      <c r="B22" s="807" t="s">
        <v>195</v>
      </c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8">
        <f>SUM(O23:O24)</f>
        <v>0</v>
      </c>
      <c r="P22" s="808"/>
      <c r="Q22" s="808"/>
      <c r="R22" s="808"/>
      <c r="S22" s="808"/>
      <c r="T22" s="808">
        <f>SUM(T23:T24)</f>
        <v>0</v>
      </c>
      <c r="U22" s="808"/>
      <c r="V22" s="808"/>
      <c r="W22" s="808"/>
      <c r="X22" s="808"/>
      <c r="Y22" s="145"/>
    </row>
    <row r="23" spans="1:25" ht="19.5" customHeight="1">
      <c r="A23" s="145"/>
      <c r="B23" s="809" t="s">
        <v>179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145"/>
    </row>
    <row r="24" spans="1:25" ht="23.25" customHeight="1">
      <c r="A24" s="145"/>
      <c r="B24" s="813" t="s">
        <v>180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5"/>
      <c r="O24" s="804"/>
      <c r="P24" s="805"/>
      <c r="Q24" s="805"/>
      <c r="R24" s="805"/>
      <c r="S24" s="806"/>
      <c r="T24" s="804"/>
      <c r="U24" s="805"/>
      <c r="V24" s="805"/>
      <c r="W24" s="805"/>
      <c r="X24" s="806"/>
      <c r="Y24" s="145"/>
    </row>
    <row r="25" spans="1:25" ht="22.5" customHeight="1">
      <c r="A25" s="145"/>
      <c r="B25" s="807" t="s">
        <v>83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10">
        <f>SUM(O21,O22)</f>
        <v>0</v>
      </c>
      <c r="P25" s="810"/>
      <c r="Q25" s="810"/>
      <c r="R25" s="810"/>
      <c r="S25" s="810"/>
      <c r="T25" s="810">
        <f>SUM(T21,T22)</f>
        <v>0</v>
      </c>
      <c r="U25" s="810"/>
      <c r="V25" s="810"/>
      <c r="W25" s="810"/>
      <c r="X25" s="8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6:N16"/>
    <mergeCell ref="O16:S16"/>
    <mergeCell ref="T16:X16"/>
    <mergeCell ref="T20:X20"/>
    <mergeCell ref="B21:N21"/>
    <mergeCell ref="O21:S21"/>
    <mergeCell ref="T21:X21"/>
    <mergeCell ref="B24:N24"/>
    <mergeCell ref="B18:N18"/>
    <mergeCell ref="O18:S18"/>
    <mergeCell ref="T18:X18"/>
    <mergeCell ref="O19:S19"/>
    <mergeCell ref="T19:X19"/>
    <mergeCell ref="B17:N17"/>
    <mergeCell ref="O17:S17"/>
    <mergeCell ref="T17:X17"/>
    <mergeCell ref="B25:N25"/>
    <mergeCell ref="O25:S25"/>
    <mergeCell ref="T25:X25"/>
    <mergeCell ref="B20:N20"/>
    <mergeCell ref="O20:S20"/>
    <mergeCell ref="O24:S24"/>
    <mergeCell ref="T24:X24"/>
    <mergeCell ref="B22:N22"/>
    <mergeCell ref="O22:S22"/>
    <mergeCell ref="T22:X22"/>
    <mergeCell ref="B3:X4"/>
    <mergeCell ref="B23:N23"/>
    <mergeCell ref="O23:S23"/>
    <mergeCell ref="T23:X23"/>
    <mergeCell ref="B19:N19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&amp;LPROW_4.1/413_312/10/01/EPO&amp;RStrona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">
      <selection activeCell="G10" sqref="G10:G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45"/>
      <c r="B2" s="392" t="s">
        <v>280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53"/>
      <c r="Y2" s="180"/>
      <c r="Z2" s="180"/>
      <c r="AA2" s="180"/>
    </row>
    <row r="3" spans="1:28" ht="12.75">
      <c r="A3" s="145"/>
      <c r="B3" s="392" t="s">
        <v>279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51"/>
      <c r="Y3" s="11"/>
      <c r="Z3" s="40"/>
      <c r="AA3" s="40"/>
      <c r="AB3" s="56"/>
    </row>
    <row r="4" spans="1:28" ht="12.75">
      <c r="A4" s="145"/>
      <c r="B4" s="822" t="s">
        <v>3</v>
      </c>
      <c r="C4" s="823"/>
      <c r="D4" s="823"/>
      <c r="E4" s="823"/>
      <c r="F4" s="82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19" t="s">
        <v>230</v>
      </c>
      <c r="C5" s="813" t="s">
        <v>231</v>
      </c>
      <c r="D5" s="550"/>
      <c r="E5" s="550"/>
      <c r="F5" s="551"/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20"/>
      <c r="C6" s="667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21"/>
      <c r="C7" s="563" t="s">
        <v>10</v>
      </c>
      <c r="D7" s="564"/>
      <c r="E7" s="564"/>
      <c r="F7" s="565"/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64"/>
      <c r="N7" s="65"/>
      <c r="O7" s="65"/>
      <c r="Q7" s="65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28" t="s">
        <v>295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  <c r="N8" s="63"/>
      <c r="O8" s="63"/>
      <c r="Q8" s="63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29" t="s">
        <v>3</v>
      </c>
      <c r="C9" s="830"/>
      <c r="D9" s="830"/>
      <c r="E9" s="830"/>
      <c r="F9" s="831"/>
      <c r="G9" s="58">
        <f aca="true" t="shared" si="0" ref="G9:L9">G4</f>
        <v>2010</v>
      </c>
      <c r="H9" s="58">
        <f t="shared" si="0"/>
        <v>2011</v>
      </c>
      <c r="I9" s="58">
        <f t="shared" si="0"/>
        <v>2012</v>
      </c>
      <c r="J9" s="58">
        <f t="shared" si="0"/>
        <v>2013</v>
      </c>
      <c r="K9" s="58">
        <f t="shared" si="0"/>
        <v>2014</v>
      </c>
      <c r="L9" s="58">
        <f t="shared" si="0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67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30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36.75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236" t="s">
        <v>106</v>
      </c>
      <c r="C13" s="237"/>
      <c r="D13" s="237"/>
      <c r="E13" s="237"/>
      <c r="F13" s="238"/>
      <c r="G13" s="207"/>
      <c r="H13" s="207"/>
      <c r="I13" s="207"/>
      <c r="J13" s="207"/>
      <c r="K13" s="207"/>
      <c r="L13" s="207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8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67" t="s">
        <v>263</v>
      </c>
      <c r="C15" s="550"/>
      <c r="D15" s="550"/>
      <c r="E15" s="550"/>
      <c r="F15" s="551"/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67" t="s">
        <v>264</v>
      </c>
      <c r="C16" s="550"/>
      <c r="D16" s="550"/>
      <c r="E16" s="550"/>
      <c r="F16" s="551"/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67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67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6.25" customHeight="1">
      <c r="A20" s="145"/>
      <c r="B20" s="667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3" t="s">
        <v>10</v>
      </c>
      <c r="C21" s="564"/>
      <c r="D21" s="564"/>
      <c r="E21" s="564"/>
      <c r="F21" s="565"/>
      <c r="G21" s="191">
        <v>5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formatCells="0" formatRows="0" insertRows="0" selectLockedCells="1"/>
  <mergeCells count="20">
    <mergeCell ref="B12:F12"/>
    <mergeCell ref="B8:L8"/>
    <mergeCell ref="B9:F9"/>
    <mergeCell ref="B10:F10"/>
    <mergeCell ref="B21:F21"/>
    <mergeCell ref="B17:F17"/>
    <mergeCell ref="B2:L2"/>
    <mergeCell ref="B3:L3"/>
    <mergeCell ref="C5:F5"/>
    <mergeCell ref="B5:B7"/>
    <mergeCell ref="C7:F7"/>
    <mergeCell ref="C6:F6"/>
    <mergeCell ref="B4:F4"/>
    <mergeCell ref="B11:F11"/>
    <mergeCell ref="B16:F16"/>
    <mergeCell ref="B18:F18"/>
    <mergeCell ref="B14:F14"/>
    <mergeCell ref="B15:F15"/>
    <mergeCell ref="B19:F19"/>
    <mergeCell ref="B20:F20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&amp;LPROW_4.1/413_312/10/01/EPO&amp;RStrona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N11" sqref="N1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49" t="s">
        <v>233</v>
      </c>
      <c r="B3" s="550"/>
      <c r="C3" s="550"/>
      <c r="D3" s="550"/>
      <c r="E3" s="550"/>
      <c r="F3" s="550"/>
      <c r="G3" s="550"/>
      <c r="H3" s="550"/>
      <c r="I3" s="550"/>
      <c r="J3" s="551"/>
      <c r="K3" s="144"/>
    </row>
    <row r="4" spans="1:11" ht="24.75" customHeight="1">
      <c r="A4" s="834" t="s">
        <v>109</v>
      </c>
      <c r="B4" s="835" t="s">
        <v>66</v>
      </c>
      <c r="C4" s="836"/>
      <c r="D4" s="357" t="s">
        <v>57</v>
      </c>
      <c r="E4" s="358"/>
      <c r="F4" s="176">
        <f>'Sekcja C5'!X5</f>
        <v>2011</v>
      </c>
      <c r="G4" s="176">
        <f>'Sekcja C5'!Y5</f>
        <v>2012</v>
      </c>
      <c r="H4" s="176">
        <f>'Sekcja C5'!Z5</f>
        <v>2013</v>
      </c>
      <c r="I4" s="176">
        <f>'Sekcja C5'!AA5</f>
        <v>2014</v>
      </c>
      <c r="J4" s="176">
        <v>2015</v>
      </c>
      <c r="K4" s="144"/>
    </row>
    <row r="5" spans="1:11" ht="12.75">
      <c r="A5" s="570"/>
      <c r="B5" s="362" t="s">
        <v>11</v>
      </c>
      <c r="C5" s="363"/>
      <c r="D5" s="362" t="s">
        <v>110</v>
      </c>
      <c r="E5" s="363"/>
      <c r="F5" s="58" t="s">
        <v>111</v>
      </c>
      <c r="G5" s="58" t="s">
        <v>112</v>
      </c>
      <c r="H5" s="58" t="s">
        <v>113</v>
      </c>
      <c r="I5" s="58" t="s">
        <v>114</v>
      </c>
      <c r="J5" s="58" t="s">
        <v>115</v>
      </c>
      <c r="K5" s="144"/>
    </row>
    <row r="6" spans="1:11" ht="25.5" customHeight="1">
      <c r="A6" s="79" t="s">
        <v>116</v>
      </c>
      <c r="B6" s="832">
        <v>0</v>
      </c>
      <c r="C6" s="833"/>
      <c r="D6" s="552">
        <v>0</v>
      </c>
      <c r="E6" s="554"/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44"/>
    </row>
    <row r="7" spans="1:11" ht="25.5" customHeight="1">
      <c r="A7" s="79" t="s">
        <v>117</v>
      </c>
      <c r="B7" s="832">
        <v>0</v>
      </c>
      <c r="C7" s="833"/>
      <c r="D7" s="552">
        <f>'Sekcja F'!G5</f>
        <v>0</v>
      </c>
      <c r="E7" s="554"/>
      <c r="F7" s="190">
        <f>'Sekcja F'!H5</f>
        <v>0</v>
      </c>
      <c r="G7" s="190">
        <f>'Sekcja F'!I5</f>
        <v>0</v>
      </c>
      <c r="H7" s="190">
        <f>'Sekcja F'!J5</f>
        <v>0</v>
      </c>
      <c r="I7" s="190">
        <f>'Sekcja F'!K5</f>
        <v>0</v>
      </c>
      <c r="J7" s="190">
        <f>'Sekcja F'!L5</f>
        <v>0</v>
      </c>
      <c r="K7" s="144"/>
    </row>
    <row r="8" spans="1:11" ht="26.25" customHeight="1">
      <c r="A8" s="79" t="s">
        <v>118</v>
      </c>
      <c r="B8" s="832">
        <v>0</v>
      </c>
      <c r="C8" s="833"/>
      <c r="D8" s="552">
        <f>'Sekcja F'!G21</f>
        <v>5</v>
      </c>
      <c r="E8" s="554"/>
      <c r="F8" s="190">
        <f>'Sekcja F'!H21</f>
        <v>0</v>
      </c>
      <c r="G8" s="190">
        <f>'Sekcja F'!I21</f>
        <v>0</v>
      </c>
      <c r="H8" s="190">
        <f>'Sekcja F'!J21</f>
        <v>0</v>
      </c>
      <c r="I8" s="190">
        <f>'Sekcja F'!K21</f>
        <v>0</v>
      </c>
      <c r="J8" s="190">
        <f>'Sekcja F'!L21</f>
        <v>0</v>
      </c>
      <c r="K8" s="144"/>
    </row>
    <row r="9" spans="1:11" ht="27" customHeight="1">
      <c r="A9" s="79" t="s">
        <v>289</v>
      </c>
      <c r="B9" s="552">
        <f>B7-B8</f>
        <v>0</v>
      </c>
      <c r="C9" s="554"/>
      <c r="D9" s="552">
        <f>D7-D8</f>
        <v>-5</v>
      </c>
      <c r="E9" s="554"/>
      <c r="F9" s="190">
        <f>F7-F8</f>
        <v>0</v>
      </c>
      <c r="G9" s="190">
        <f>G7-G8</f>
        <v>0</v>
      </c>
      <c r="H9" s="190">
        <f>H7-H8</f>
        <v>0</v>
      </c>
      <c r="I9" s="190">
        <f>I7-I8</f>
        <v>0</v>
      </c>
      <c r="J9" s="190">
        <f>J7-J8</f>
        <v>0</v>
      </c>
      <c r="K9" s="144"/>
    </row>
    <row r="10" spans="1:11" ht="27.75" customHeight="1">
      <c r="A10" s="192" t="s">
        <v>276</v>
      </c>
      <c r="B10" s="837"/>
      <c r="C10" s="838"/>
      <c r="D10" s="839"/>
      <c r="E10" s="840"/>
      <c r="F10" s="206"/>
      <c r="G10" s="206"/>
      <c r="H10" s="206"/>
      <c r="I10" s="206"/>
      <c r="J10" s="206"/>
      <c r="K10" s="144"/>
    </row>
    <row r="11" spans="1:11" ht="24.75" customHeight="1">
      <c r="A11" s="79" t="s">
        <v>220</v>
      </c>
      <c r="B11" s="837"/>
      <c r="C11" s="838"/>
      <c r="D11" s="552">
        <f>D9-D10</f>
        <v>-5</v>
      </c>
      <c r="E11" s="554"/>
      <c r="F11" s="190">
        <f>F9-F10</f>
        <v>0</v>
      </c>
      <c r="G11" s="190">
        <f>G9-G10</f>
        <v>0</v>
      </c>
      <c r="H11" s="190">
        <f>H9-H10</f>
        <v>0</v>
      </c>
      <c r="I11" s="190">
        <f>I9-I10</f>
        <v>0</v>
      </c>
      <c r="J11" s="190">
        <f>J9-J10</f>
        <v>0</v>
      </c>
      <c r="K11" s="144"/>
    </row>
    <row r="12" spans="1:11" ht="24" customHeight="1">
      <c r="A12" s="79" t="s">
        <v>221</v>
      </c>
      <c r="B12" s="837"/>
      <c r="C12" s="838"/>
      <c r="D12" s="837"/>
      <c r="E12" s="838"/>
      <c r="F12" s="183"/>
      <c r="G12" s="183"/>
      <c r="H12" s="183"/>
      <c r="I12" s="183"/>
      <c r="J12" s="190">
        <f>'Sekcja C5'!R8+'Sekcja C5'!R13-SUM('Sekcja G'!D13:J13)</f>
        <v>0</v>
      </c>
      <c r="K12" s="144"/>
    </row>
    <row r="13" spans="1:11" ht="24.75" customHeight="1">
      <c r="A13" s="193" t="s">
        <v>222</v>
      </c>
      <c r="B13" s="837"/>
      <c r="C13" s="838"/>
      <c r="D13" s="552">
        <f>'Sekcja F'!G10</f>
        <v>0</v>
      </c>
      <c r="E13" s="554"/>
      <c r="F13" s="190">
        <f>'Sekcja F'!H10</f>
        <v>0</v>
      </c>
      <c r="G13" s="190">
        <f>'Sekcja F'!I10</f>
        <v>0</v>
      </c>
      <c r="H13" s="190">
        <f>'Sekcja F'!J10</f>
        <v>0</v>
      </c>
      <c r="I13" s="190">
        <f>'Sekcja F'!K10</f>
        <v>0</v>
      </c>
      <c r="J13" s="190">
        <f>'Sekcja F'!L10</f>
        <v>0</v>
      </c>
      <c r="K13" s="144"/>
    </row>
    <row r="14" spans="1:11" ht="27.75" customHeight="1">
      <c r="A14" s="79" t="s">
        <v>223</v>
      </c>
      <c r="B14" s="837"/>
      <c r="C14" s="838"/>
      <c r="D14" s="552">
        <f>D11+D13-D6</f>
        <v>-5</v>
      </c>
      <c r="E14" s="554"/>
      <c r="F14" s="190">
        <f>F11+F13-F6</f>
        <v>0</v>
      </c>
      <c r="G14" s="190">
        <f>G11+G13-G6</f>
        <v>0</v>
      </c>
      <c r="H14" s="190">
        <f>H11+H13-H6</f>
        <v>0</v>
      </c>
      <c r="I14" s="190">
        <f>I11+I13-I6</f>
        <v>0</v>
      </c>
      <c r="J14" s="190">
        <f>J11+J13+J12-J6</f>
        <v>0</v>
      </c>
      <c r="K14" s="144"/>
    </row>
    <row r="15" spans="1:11" ht="41.25" customHeight="1">
      <c r="A15" s="79" t="s">
        <v>281</v>
      </c>
      <c r="B15" s="355" t="s">
        <v>11</v>
      </c>
      <c r="C15" s="356"/>
      <c r="D15" s="845">
        <v>1</v>
      </c>
      <c r="E15" s="846"/>
      <c r="F15" s="225">
        <f>1/(1+L16)^1</f>
        <v>0.9479571523367144</v>
      </c>
      <c r="G15" s="225">
        <f>1/(1+L16)^2</f>
        <v>0.8986227626663328</v>
      </c>
      <c r="H15" s="225">
        <f>1/(1+L16)^3</f>
        <v>0.8518558751221279</v>
      </c>
      <c r="I15" s="225">
        <f>1/(1+L16)^4</f>
        <v>0.8075228695820722</v>
      </c>
      <c r="J15" s="225">
        <f>1/(1+L16)^5</f>
        <v>0.7654970798957932</v>
      </c>
      <c r="K15" s="144"/>
    </row>
    <row r="16" spans="1:12" ht="26.25" customHeight="1">
      <c r="A16" s="355" t="s">
        <v>119</v>
      </c>
      <c r="B16" s="558"/>
      <c r="C16" s="558"/>
      <c r="D16" s="558"/>
      <c r="E16" s="559"/>
      <c r="F16" s="842">
        <f>D14*D15+F14*F15+G14*G15+H14*H15+I14*I15+J14*J15</f>
        <v>-5</v>
      </c>
      <c r="G16" s="843"/>
      <c r="H16" s="844"/>
      <c r="I16" s="57"/>
      <c r="J16" s="57"/>
      <c r="K16" s="144"/>
      <c r="L16" s="227">
        <v>0.0549</v>
      </c>
    </row>
    <row r="17" ht="12.75">
      <c r="K17" s="144"/>
    </row>
    <row r="18" ht="12.75">
      <c r="K18" s="144"/>
    </row>
    <row r="19" spans="1:11" ht="12.75">
      <c r="A19" s="69" t="s">
        <v>120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41" t="s">
        <v>306</v>
      </c>
      <c r="B20" s="841"/>
      <c r="C20" s="841"/>
      <c r="D20" s="841"/>
      <c r="E20" s="841"/>
      <c r="F20" s="841"/>
      <c r="G20" s="841"/>
      <c r="H20" s="841"/>
      <c r="I20" s="841"/>
      <c r="J20" s="841"/>
      <c r="K20" s="144"/>
    </row>
    <row r="21" spans="1:11" ht="26.25" customHeight="1">
      <c r="A21" s="841" t="s">
        <v>256</v>
      </c>
      <c r="B21" s="841"/>
      <c r="C21" s="841"/>
      <c r="D21" s="841"/>
      <c r="E21" s="841"/>
      <c r="F21" s="841"/>
      <c r="G21" s="841"/>
      <c r="H21" s="841"/>
      <c r="I21" s="841"/>
      <c r="J21" s="841"/>
      <c r="K21" s="144"/>
    </row>
    <row r="22" spans="1:11" ht="12.75">
      <c r="A22" s="69" t="s">
        <v>307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41" t="s">
        <v>130</v>
      </c>
      <c r="B23" s="841"/>
      <c r="C23" s="841"/>
      <c r="D23" s="841"/>
      <c r="E23" s="841"/>
      <c r="F23" s="841"/>
      <c r="G23" s="841"/>
      <c r="H23" s="841"/>
      <c r="I23" s="841"/>
      <c r="J23" s="841"/>
      <c r="K23" s="144"/>
    </row>
    <row r="24" spans="1:11" ht="51.75" customHeight="1">
      <c r="A24" s="841" t="s">
        <v>290</v>
      </c>
      <c r="B24" s="841"/>
      <c r="C24" s="841"/>
      <c r="D24" s="841"/>
      <c r="E24" s="841"/>
      <c r="F24" s="841"/>
      <c r="G24" s="841"/>
      <c r="H24" s="841"/>
      <c r="I24" s="841"/>
      <c r="J24" s="841"/>
      <c r="K24" s="144"/>
    </row>
    <row r="25" spans="1:11" ht="12.75">
      <c r="A25" s="69" t="s">
        <v>257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41" t="s">
        <v>131</v>
      </c>
      <c r="B26" s="841"/>
      <c r="C26" s="841"/>
      <c r="D26" s="841"/>
      <c r="E26" s="841"/>
      <c r="F26" s="841"/>
      <c r="G26" s="841"/>
      <c r="H26" s="841"/>
      <c r="I26" s="841"/>
      <c r="J26" s="841"/>
      <c r="K26" s="144"/>
    </row>
    <row r="27" spans="1:11" ht="25.5" customHeight="1">
      <c r="A27" s="841" t="s">
        <v>121</v>
      </c>
      <c r="B27" s="841"/>
      <c r="C27" s="841"/>
      <c r="D27" s="841"/>
      <c r="E27" s="841"/>
      <c r="F27" s="841"/>
      <c r="G27" s="841"/>
      <c r="H27" s="841"/>
      <c r="I27" s="841"/>
      <c r="J27" s="841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111</v>
      </c>
      <c r="G30" s="71" t="s">
        <v>112</v>
      </c>
      <c r="I30" s="71" t="s">
        <v>115</v>
      </c>
      <c r="J30" s="69"/>
      <c r="K30" s="144"/>
    </row>
    <row r="31" spans="1:11" ht="12.75">
      <c r="A31" s="71" t="s">
        <v>122</v>
      </c>
      <c r="B31" s="69"/>
      <c r="C31" s="69" t="s">
        <v>123</v>
      </c>
      <c r="D31" s="69"/>
      <c r="E31" s="70" t="s">
        <v>124</v>
      </c>
      <c r="F31" s="69" t="s">
        <v>126</v>
      </c>
      <c r="G31" s="69" t="s">
        <v>127</v>
      </c>
      <c r="H31" s="69" t="s">
        <v>128</v>
      </c>
      <c r="I31" s="69" t="s">
        <v>127</v>
      </c>
      <c r="J31" s="69" t="s">
        <v>129</v>
      </c>
      <c r="K31" s="144"/>
    </row>
    <row r="32" spans="1:11" ht="14.25">
      <c r="A32" s="69"/>
      <c r="B32" s="69"/>
      <c r="C32" s="69"/>
      <c r="D32" s="69"/>
      <c r="E32" s="71" t="s">
        <v>125</v>
      </c>
      <c r="G32" s="72" t="s">
        <v>196</v>
      </c>
      <c r="I32" s="72" t="s">
        <v>197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formatCells="0" formatRows="0" insertRows="0" selectLockedCells="1"/>
  <mergeCells count="34">
    <mergeCell ref="B15:C15"/>
    <mergeCell ref="D15:E15"/>
    <mergeCell ref="A24:J24"/>
    <mergeCell ref="A26:J26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&amp;LPROW_4.1/413_312/10/01/EPO&amp;RStrona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1">
      <selection activeCell="V17" sqref="S12:X1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392" t="s">
        <v>234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550"/>
      <c r="AF2" s="550"/>
      <c r="AG2" s="551"/>
      <c r="AH2" s="145"/>
    </row>
    <row r="3" spans="1:34" ht="12.75">
      <c r="A3" s="145"/>
      <c r="B3" s="866" t="s">
        <v>3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>
        <v>2009</v>
      </c>
      <c r="N3" s="866"/>
      <c r="O3" s="866"/>
      <c r="P3" s="863">
        <f>M3+1</f>
        <v>2010</v>
      </c>
      <c r="Q3" s="864"/>
      <c r="R3" s="865"/>
      <c r="S3" s="863">
        <f>P3+1</f>
        <v>2011</v>
      </c>
      <c r="T3" s="864"/>
      <c r="U3" s="865"/>
      <c r="V3" s="863">
        <f>S3+1</f>
        <v>2012</v>
      </c>
      <c r="W3" s="864"/>
      <c r="X3" s="865"/>
      <c r="Y3" s="863">
        <f>V3+1</f>
        <v>2013</v>
      </c>
      <c r="Z3" s="864"/>
      <c r="AA3" s="865"/>
      <c r="AB3" s="863">
        <f>Y3+1</f>
        <v>2014</v>
      </c>
      <c r="AC3" s="864"/>
      <c r="AD3" s="865"/>
      <c r="AE3" s="863">
        <f>AB3+1</f>
        <v>2015</v>
      </c>
      <c r="AF3" s="864"/>
      <c r="AG3" s="865"/>
      <c r="AH3" s="145"/>
    </row>
    <row r="4" spans="1:34" ht="21.75" customHeight="1">
      <c r="A4" s="145"/>
      <c r="B4" s="421" t="s">
        <v>32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550"/>
      <c r="AF4" s="550"/>
      <c r="AG4" s="551"/>
      <c r="AH4" s="145"/>
    </row>
    <row r="5" spans="1:34" ht="19.5" customHeight="1">
      <c r="A5" s="145"/>
      <c r="B5" s="809" t="s">
        <v>33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145"/>
    </row>
    <row r="6" spans="1:34" ht="18" customHeight="1">
      <c r="A6" s="145"/>
      <c r="B6" s="809" t="s">
        <v>34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145"/>
    </row>
    <row r="7" spans="1:34" ht="18.75" customHeight="1">
      <c r="A7" s="145"/>
      <c r="B7" s="809" t="s">
        <v>35</v>
      </c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0"/>
      <c r="AE7" s="850"/>
      <c r="AF7" s="850"/>
      <c r="AG7" s="850"/>
      <c r="AH7" s="145"/>
    </row>
    <row r="8" spans="1:34" ht="18.75" customHeight="1">
      <c r="A8" s="145"/>
      <c r="B8" s="392" t="s">
        <v>36</v>
      </c>
      <c r="C8" s="393"/>
      <c r="D8" s="393"/>
      <c r="E8" s="393"/>
      <c r="F8" s="393"/>
      <c r="G8" s="393"/>
      <c r="H8" s="393"/>
      <c r="I8" s="393"/>
      <c r="J8" s="393"/>
      <c r="K8" s="393"/>
      <c r="L8" s="394"/>
      <c r="M8" s="862">
        <f>SUM(M5:O7)</f>
        <v>0</v>
      </c>
      <c r="N8" s="862"/>
      <c r="O8" s="862"/>
      <c r="P8" s="862">
        <f>SUM(P5:R7)</f>
        <v>0</v>
      </c>
      <c r="Q8" s="862"/>
      <c r="R8" s="862"/>
      <c r="S8" s="862">
        <f>SUM(S5:U7)</f>
        <v>0</v>
      </c>
      <c r="T8" s="862"/>
      <c r="U8" s="862"/>
      <c r="V8" s="862">
        <f>SUM(V5:X7)</f>
        <v>0</v>
      </c>
      <c r="W8" s="862"/>
      <c r="X8" s="862"/>
      <c r="Y8" s="862">
        <f>SUM(Y5:AA7)</f>
        <v>0</v>
      </c>
      <c r="Z8" s="862"/>
      <c r="AA8" s="862"/>
      <c r="AB8" s="862">
        <f>SUM(AB5:AD7)</f>
        <v>0</v>
      </c>
      <c r="AC8" s="862"/>
      <c r="AD8" s="862"/>
      <c r="AE8" s="862">
        <f>SUM(AE5:AG7)</f>
        <v>0</v>
      </c>
      <c r="AF8" s="862"/>
      <c r="AG8" s="862"/>
      <c r="AH8" s="145"/>
    </row>
    <row r="9" spans="1:34" ht="21" customHeight="1">
      <c r="A9" s="145"/>
      <c r="B9" s="421" t="s">
        <v>37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550"/>
      <c r="AF9" s="550"/>
      <c r="AG9" s="551"/>
      <c r="AH9" s="145"/>
    </row>
    <row r="10" spans="1:34" ht="19.5" customHeight="1">
      <c r="A10" s="145"/>
      <c r="B10" s="809" t="s">
        <v>38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850"/>
      <c r="Y10" s="850"/>
      <c r="Z10" s="850"/>
      <c r="AA10" s="850"/>
      <c r="AB10" s="850"/>
      <c r="AC10" s="850"/>
      <c r="AD10" s="850"/>
      <c r="AE10" s="850"/>
      <c r="AF10" s="850"/>
      <c r="AG10" s="850"/>
      <c r="AH10" s="145"/>
    </row>
    <row r="11" spans="1:34" ht="18.75" customHeight="1">
      <c r="A11" s="145"/>
      <c r="B11" s="809" t="s">
        <v>39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50"/>
      <c r="AE11" s="850"/>
      <c r="AF11" s="850"/>
      <c r="AG11" s="850"/>
      <c r="AH11" s="145"/>
    </row>
    <row r="12" spans="1:34" ht="19.5" customHeight="1">
      <c r="A12" s="145"/>
      <c r="B12" s="809" t="s">
        <v>40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145"/>
    </row>
    <row r="13" spans="1:34" ht="19.5" customHeight="1">
      <c r="A13" s="145"/>
      <c r="B13" s="809" t="s">
        <v>241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145"/>
    </row>
    <row r="14" spans="1:34" ht="20.25" customHeight="1">
      <c r="A14" s="145"/>
      <c r="B14" s="809" t="s">
        <v>41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145"/>
    </row>
    <row r="15" spans="1:34" ht="19.5" customHeight="1">
      <c r="A15" s="145"/>
      <c r="B15" s="809" t="s">
        <v>242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50"/>
      <c r="N15" s="850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145"/>
    </row>
    <row r="16" spans="1:34" ht="12.75" customHeight="1" hidden="1">
      <c r="A16" s="145"/>
      <c r="B16" s="809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145"/>
    </row>
    <row r="17" spans="1:34" ht="19.5" customHeight="1">
      <c r="A17" s="145"/>
      <c r="B17" s="809" t="s">
        <v>244</v>
      </c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145"/>
    </row>
    <row r="18" spans="1:34" ht="12.75" customHeight="1" hidden="1">
      <c r="A18" s="145"/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145"/>
    </row>
    <row r="19" spans="1:34" ht="19.5" customHeight="1">
      <c r="A19" s="145"/>
      <c r="B19" s="809" t="s">
        <v>245</v>
      </c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145"/>
    </row>
    <row r="20" spans="1:34" ht="19.5" customHeight="1">
      <c r="A20" s="145"/>
      <c r="B20" s="809" t="s">
        <v>246</v>
      </c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145"/>
    </row>
    <row r="21" spans="1:34" ht="18.75" customHeight="1">
      <c r="A21" s="145"/>
      <c r="B21" s="809" t="s">
        <v>247</v>
      </c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145"/>
    </row>
    <row r="22" spans="1:34" ht="12.75" customHeight="1" hidden="1">
      <c r="A22" s="145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145"/>
    </row>
    <row r="23" spans="1:34" ht="24" customHeight="1">
      <c r="A23" s="145"/>
      <c r="B23" s="809" t="s">
        <v>249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50"/>
      <c r="N23" s="850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145"/>
    </row>
    <row r="24" spans="1:34" ht="24.75" customHeight="1">
      <c r="A24" s="145"/>
      <c r="B24" s="809" t="s">
        <v>250</v>
      </c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145"/>
    </row>
    <row r="25" spans="1:34" ht="18.75" customHeight="1">
      <c r="A25" s="145"/>
      <c r="B25" s="809" t="s">
        <v>251</v>
      </c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145"/>
    </row>
    <row r="26" spans="1:34" ht="19.5" customHeight="1">
      <c r="A26" s="145"/>
      <c r="B26" s="809" t="s">
        <v>252</v>
      </c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50"/>
      <c r="N26" s="850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0"/>
      <c r="AF26" s="850"/>
      <c r="AG26" s="850"/>
      <c r="AH26" s="145"/>
    </row>
    <row r="27" spans="1:34" ht="20.25" customHeight="1">
      <c r="A27" s="145"/>
      <c r="B27" s="860" t="s">
        <v>267</v>
      </c>
      <c r="C27" s="860"/>
      <c r="D27" s="860"/>
      <c r="E27" s="860"/>
      <c r="F27" s="860"/>
      <c r="G27" s="860"/>
      <c r="H27" s="860"/>
      <c r="I27" s="860"/>
      <c r="J27" s="860"/>
      <c r="K27" s="860"/>
      <c r="L27" s="860"/>
      <c r="M27" s="862">
        <f>SUM(M10:O26)</f>
        <v>0</v>
      </c>
      <c r="N27" s="862"/>
      <c r="O27" s="862"/>
      <c r="P27" s="862">
        <f>SUM(P10:R26)</f>
        <v>0</v>
      </c>
      <c r="Q27" s="862"/>
      <c r="R27" s="862"/>
      <c r="S27" s="862">
        <f>SUM(S10:U26)</f>
        <v>0</v>
      </c>
      <c r="T27" s="862"/>
      <c r="U27" s="862"/>
      <c r="V27" s="862">
        <f>SUM(V10:X26)</f>
        <v>0</v>
      </c>
      <c r="W27" s="862"/>
      <c r="X27" s="862"/>
      <c r="Y27" s="862">
        <f>SUM(Y10:AA26)</f>
        <v>0</v>
      </c>
      <c r="Z27" s="862"/>
      <c r="AA27" s="862"/>
      <c r="AB27" s="862">
        <f>SUM(AB10:AD26)</f>
        <v>0</v>
      </c>
      <c r="AC27" s="862"/>
      <c r="AD27" s="862"/>
      <c r="AE27" s="862">
        <f>SUM(AE10:AG26)</f>
        <v>0</v>
      </c>
      <c r="AF27" s="862"/>
      <c r="AG27" s="862"/>
      <c r="AH27" s="145"/>
    </row>
    <row r="28" spans="1:34" ht="20.25" customHeight="1">
      <c r="A28" s="145"/>
      <c r="B28" s="421" t="s">
        <v>42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550"/>
      <c r="AF28" s="550"/>
      <c r="AG28" s="551"/>
      <c r="AH28" s="145"/>
    </row>
    <row r="29" spans="1:34" ht="19.5" customHeight="1">
      <c r="A29" s="145"/>
      <c r="B29" s="809" t="s">
        <v>43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50"/>
      <c r="N29" s="850"/>
      <c r="O29" s="850"/>
      <c r="P29" s="850"/>
      <c r="Q29" s="850"/>
      <c r="R29" s="850"/>
      <c r="S29" s="850"/>
      <c r="T29" s="850"/>
      <c r="U29" s="850"/>
      <c r="V29" s="850"/>
      <c r="W29" s="850"/>
      <c r="X29" s="850"/>
      <c r="Y29" s="850"/>
      <c r="Z29" s="850"/>
      <c r="AA29" s="850"/>
      <c r="AB29" s="850"/>
      <c r="AC29" s="850"/>
      <c r="AD29" s="850"/>
      <c r="AE29" s="850"/>
      <c r="AF29" s="850"/>
      <c r="AG29" s="850"/>
      <c r="AH29" s="145"/>
    </row>
    <row r="30" spans="1:34" ht="19.5" customHeight="1">
      <c r="A30" s="145"/>
      <c r="B30" s="809" t="s">
        <v>44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850"/>
      <c r="AG30" s="850"/>
      <c r="AH30" s="145"/>
    </row>
    <row r="31" spans="1:34" ht="19.5" customHeight="1">
      <c r="A31" s="145"/>
      <c r="B31" s="809" t="s">
        <v>45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145"/>
    </row>
    <row r="32" spans="1:34" ht="18.75" customHeight="1">
      <c r="A32" s="145"/>
      <c r="B32" s="809" t="s">
        <v>46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145"/>
    </row>
    <row r="33" spans="1:34" ht="18.75" customHeight="1">
      <c r="A33" s="145"/>
      <c r="B33" s="809" t="s">
        <v>47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145"/>
    </row>
    <row r="34" spans="1:34" ht="19.5" customHeight="1">
      <c r="A34" s="145"/>
      <c r="B34" s="809" t="s">
        <v>48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145"/>
    </row>
    <row r="35" spans="1:34" ht="21" customHeight="1">
      <c r="A35" s="145"/>
      <c r="B35" s="809" t="s">
        <v>49</v>
      </c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145"/>
    </row>
    <row r="36" spans="1:34" ht="27.75" customHeight="1">
      <c r="A36" s="145"/>
      <c r="B36" s="860" t="s">
        <v>50</v>
      </c>
      <c r="C36" s="860"/>
      <c r="D36" s="860"/>
      <c r="E36" s="860"/>
      <c r="F36" s="860"/>
      <c r="G36" s="860"/>
      <c r="H36" s="860"/>
      <c r="I36" s="860"/>
      <c r="J36" s="860"/>
      <c r="K36" s="860"/>
      <c r="L36" s="860"/>
      <c r="M36" s="851">
        <f>M29+M30-M31-M32-M33+M34-M35</f>
        <v>0</v>
      </c>
      <c r="N36" s="851"/>
      <c r="O36" s="851"/>
      <c r="P36" s="851">
        <f>P29+P30-P31-P32-P33+P34-P35</f>
        <v>0</v>
      </c>
      <c r="Q36" s="851"/>
      <c r="R36" s="851"/>
      <c r="S36" s="851">
        <f>S29+S30-S31-S32-S33+S34-S35</f>
        <v>0</v>
      </c>
      <c r="T36" s="851"/>
      <c r="U36" s="851"/>
      <c r="V36" s="851">
        <f>V29+V30-V31-V32-V33+V34-V35</f>
        <v>0</v>
      </c>
      <c r="W36" s="851"/>
      <c r="X36" s="851"/>
      <c r="Y36" s="851">
        <f>Y29+Y30-Y31-Y32-Y33+Y34-Y35</f>
        <v>0</v>
      </c>
      <c r="Z36" s="851"/>
      <c r="AA36" s="851"/>
      <c r="AB36" s="851">
        <f>AB29+AB30-AB31-AB32-AB33+AB34-AB35</f>
        <v>0</v>
      </c>
      <c r="AC36" s="851"/>
      <c r="AD36" s="851"/>
      <c r="AE36" s="851">
        <f>AE29+AE30-AE31-AE32-AE33+AE34-AE35</f>
        <v>0</v>
      </c>
      <c r="AF36" s="851"/>
      <c r="AG36" s="851"/>
      <c r="AH36" s="145"/>
    </row>
    <row r="37" spans="1:34" ht="26.25" customHeight="1">
      <c r="A37" s="145"/>
      <c r="B37" s="807" t="s">
        <v>243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61"/>
      <c r="N37" s="861"/>
      <c r="O37" s="861"/>
      <c r="P37" s="850"/>
      <c r="Q37" s="850"/>
      <c r="R37" s="850"/>
      <c r="S37" s="850"/>
      <c r="T37" s="850"/>
      <c r="U37" s="850"/>
      <c r="V37" s="857"/>
      <c r="W37" s="858"/>
      <c r="X37" s="859"/>
      <c r="Y37" s="857"/>
      <c r="Z37" s="858"/>
      <c r="AA37" s="859"/>
      <c r="AB37" s="850"/>
      <c r="AC37" s="850"/>
      <c r="AD37" s="850"/>
      <c r="AE37" s="850"/>
      <c r="AF37" s="850"/>
      <c r="AG37" s="850"/>
      <c r="AH37" s="145"/>
    </row>
    <row r="38" spans="1:34" ht="20.25" customHeight="1">
      <c r="A38" s="145"/>
      <c r="B38" s="860" t="s">
        <v>51</v>
      </c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51">
        <f>M8-M27+M36+M37</f>
        <v>0</v>
      </c>
      <c r="N38" s="851"/>
      <c r="O38" s="851"/>
      <c r="P38" s="851">
        <f>P8-P27+P36+P37</f>
        <v>0</v>
      </c>
      <c r="Q38" s="851"/>
      <c r="R38" s="851"/>
      <c r="S38" s="851">
        <f>S8-S27+S36+S37</f>
        <v>0</v>
      </c>
      <c r="T38" s="851"/>
      <c r="U38" s="851"/>
      <c r="V38" s="851">
        <f>V8-V27+V36+V37</f>
        <v>0</v>
      </c>
      <c r="W38" s="851"/>
      <c r="X38" s="851"/>
      <c r="Y38" s="851">
        <f>Y8-Y27+Y36+Y37</f>
        <v>0</v>
      </c>
      <c r="Z38" s="851"/>
      <c r="AA38" s="851"/>
      <c r="AB38" s="851">
        <f>AB8-AB27+AB36+AB37</f>
        <v>0</v>
      </c>
      <c r="AC38" s="851"/>
      <c r="AD38" s="851"/>
      <c r="AE38" s="851">
        <f>AE8-AE27+AE36+AE37</f>
        <v>0</v>
      </c>
      <c r="AF38" s="851"/>
      <c r="AG38" s="851"/>
      <c r="AH38" s="145"/>
    </row>
    <row r="39" spans="1:34" ht="20.25" customHeight="1">
      <c r="A39" s="145"/>
      <c r="B39" s="807" t="s">
        <v>52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50"/>
      <c r="N39" s="850"/>
      <c r="O39" s="850"/>
      <c r="P39" s="852">
        <f>M41</f>
        <v>0</v>
      </c>
      <c r="Q39" s="852"/>
      <c r="R39" s="852"/>
      <c r="S39" s="852">
        <f>P41</f>
        <v>0</v>
      </c>
      <c r="T39" s="852"/>
      <c r="U39" s="852"/>
      <c r="V39" s="847">
        <f>S41</f>
        <v>0</v>
      </c>
      <c r="W39" s="848"/>
      <c r="X39" s="849"/>
      <c r="Y39" s="847">
        <f>V41</f>
        <v>0</v>
      </c>
      <c r="Z39" s="848"/>
      <c r="AA39" s="849"/>
      <c r="AB39" s="852">
        <f>Y41</f>
        <v>0</v>
      </c>
      <c r="AC39" s="852"/>
      <c r="AD39" s="852"/>
      <c r="AE39" s="852">
        <f>AB41</f>
        <v>0</v>
      </c>
      <c r="AF39" s="852"/>
      <c r="AG39" s="852"/>
      <c r="AH39" s="145"/>
    </row>
    <row r="40" spans="1:34" ht="20.25" customHeight="1">
      <c r="A40" s="145"/>
      <c r="B40" s="807" t="s">
        <v>53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50"/>
      <c r="N40" s="850"/>
      <c r="O40" s="850"/>
      <c r="P40" s="850"/>
      <c r="Q40" s="850"/>
      <c r="R40" s="850"/>
      <c r="S40" s="850"/>
      <c r="T40" s="850"/>
      <c r="U40" s="850"/>
      <c r="V40" s="857"/>
      <c r="W40" s="858"/>
      <c r="X40" s="859"/>
      <c r="Y40" s="857"/>
      <c r="Z40" s="858"/>
      <c r="AA40" s="859"/>
      <c r="AB40" s="850"/>
      <c r="AC40" s="850"/>
      <c r="AD40" s="850"/>
      <c r="AE40" s="850"/>
      <c r="AF40" s="850"/>
      <c r="AG40" s="850"/>
      <c r="AH40" s="145"/>
    </row>
    <row r="41" spans="1:34" ht="21" customHeight="1">
      <c r="A41" s="145"/>
      <c r="B41" s="421" t="s">
        <v>54</v>
      </c>
      <c r="C41" s="422"/>
      <c r="D41" s="422"/>
      <c r="E41" s="422"/>
      <c r="F41" s="422"/>
      <c r="G41" s="422"/>
      <c r="H41" s="422"/>
      <c r="I41" s="422"/>
      <c r="J41" s="422"/>
      <c r="K41" s="422"/>
      <c r="L41" s="423"/>
      <c r="M41" s="851">
        <f>M39+M40+M38</f>
        <v>0</v>
      </c>
      <c r="N41" s="851"/>
      <c r="O41" s="851"/>
      <c r="P41" s="851">
        <f>P39+P40+P38</f>
        <v>0</v>
      </c>
      <c r="Q41" s="851"/>
      <c r="R41" s="851"/>
      <c r="S41" s="851">
        <f>S39+S40+S38</f>
        <v>0</v>
      </c>
      <c r="T41" s="851"/>
      <c r="U41" s="851"/>
      <c r="V41" s="851">
        <f>V39+V40+V38</f>
        <v>0</v>
      </c>
      <c r="W41" s="851"/>
      <c r="X41" s="851"/>
      <c r="Y41" s="851">
        <f>Y39+Y40+Y38</f>
        <v>0</v>
      </c>
      <c r="Z41" s="851"/>
      <c r="AA41" s="851"/>
      <c r="AB41" s="851">
        <f>AB39+AB40+AB38</f>
        <v>0</v>
      </c>
      <c r="AC41" s="851"/>
      <c r="AD41" s="851"/>
      <c r="AE41" s="851">
        <f>AE39+AE40+AE38</f>
        <v>0</v>
      </c>
      <c r="AF41" s="851"/>
      <c r="AG41" s="851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54"/>
      <c r="J43" s="854"/>
      <c r="K43" s="854"/>
      <c r="L43" s="854"/>
      <c r="M43" s="85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55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2"/>
      <c r="N46" s="2"/>
      <c r="O46" s="2"/>
      <c r="P46" s="2"/>
      <c r="Q46" s="856"/>
      <c r="R46" s="856"/>
      <c r="S46" s="856"/>
      <c r="T46" s="856"/>
      <c r="U46" s="856"/>
      <c r="V46" s="856"/>
      <c r="W46" s="856"/>
      <c r="X46" s="856"/>
      <c r="Y46" s="856"/>
      <c r="Z46" s="856"/>
      <c r="AA46" s="856"/>
      <c r="AB46" s="856"/>
      <c r="AC46" s="856"/>
      <c r="AD46" s="856"/>
      <c r="AE46" s="2"/>
      <c r="AF46" s="2"/>
      <c r="AG46" s="2"/>
      <c r="AH46" s="145"/>
    </row>
    <row r="47" spans="1:34" ht="12.75">
      <c r="A47" s="145"/>
      <c r="B47" s="853" t="s">
        <v>55</v>
      </c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2"/>
      <c r="N47" s="2"/>
      <c r="O47" s="2"/>
      <c r="P47" s="2"/>
      <c r="Q47" s="853" t="s">
        <v>56</v>
      </c>
      <c r="R47" s="853"/>
      <c r="S47" s="853"/>
      <c r="T47" s="853"/>
      <c r="U47" s="853"/>
      <c r="V47" s="853"/>
      <c r="W47" s="853"/>
      <c r="X47" s="853"/>
      <c r="Y47" s="853"/>
      <c r="Z47" s="853"/>
      <c r="AA47" s="853"/>
      <c r="AB47" s="853"/>
      <c r="AC47" s="853"/>
      <c r="AD47" s="853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AE36:AG36"/>
    <mergeCell ref="AE37:AG37"/>
    <mergeCell ref="AE38:AG38"/>
    <mergeCell ref="AE39:AG39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7:AG27"/>
    <mergeCell ref="AE29:AG29"/>
    <mergeCell ref="B28:AG28"/>
    <mergeCell ref="V29:X29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11:AG11"/>
    <mergeCell ref="AE12:AG12"/>
    <mergeCell ref="B9:AG9"/>
    <mergeCell ref="V8:X8"/>
    <mergeCell ref="S11:U11"/>
    <mergeCell ref="AB8:AD8"/>
    <mergeCell ref="B10:L10"/>
    <mergeCell ref="M10:O10"/>
    <mergeCell ref="B3:L3"/>
    <mergeCell ref="M3:O3"/>
    <mergeCell ref="P3:R3"/>
    <mergeCell ref="S3:U3"/>
    <mergeCell ref="AE8:AG8"/>
    <mergeCell ref="AE10:AG10"/>
    <mergeCell ref="AE6:AG6"/>
    <mergeCell ref="AE7:AG7"/>
    <mergeCell ref="B4:AG4"/>
    <mergeCell ref="V7:X7"/>
    <mergeCell ref="V5:X5"/>
    <mergeCell ref="V6:X6"/>
    <mergeCell ref="B6:L6"/>
    <mergeCell ref="M6:O6"/>
    <mergeCell ref="Y35:AA35"/>
    <mergeCell ref="Y36:AA36"/>
    <mergeCell ref="Y37:AA37"/>
    <mergeCell ref="Y38:AA38"/>
    <mergeCell ref="Y31:AA31"/>
    <mergeCell ref="Y32:AA32"/>
    <mergeCell ref="Y34:AA34"/>
    <mergeCell ref="V34:X34"/>
    <mergeCell ref="V35:X35"/>
    <mergeCell ref="V36:X36"/>
    <mergeCell ref="V37:X37"/>
    <mergeCell ref="Y20:AA20"/>
    <mergeCell ref="Y21:AA21"/>
    <mergeCell ref="Y22:AA22"/>
    <mergeCell ref="Y23:AA23"/>
    <mergeCell ref="Y24:AA24"/>
    <mergeCell ref="Y33:AA33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V24:X24"/>
    <mergeCell ref="V25:X25"/>
    <mergeCell ref="V26:X26"/>
    <mergeCell ref="V27:X27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V23:X23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S25:U25"/>
    <mergeCell ref="B25:L25"/>
    <mergeCell ref="M25:O25"/>
    <mergeCell ref="P25:R25"/>
    <mergeCell ref="M30:O30"/>
    <mergeCell ref="P30:R30"/>
    <mergeCell ref="S30:U30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I43:M43"/>
    <mergeCell ref="B46:L46"/>
    <mergeCell ref="Q46:AD46"/>
    <mergeCell ref="S40:U40"/>
    <mergeCell ref="V40:X40"/>
    <mergeCell ref="B39:L39"/>
    <mergeCell ref="M39:O39"/>
    <mergeCell ref="Y40:AA40"/>
    <mergeCell ref="Y41:AA41"/>
    <mergeCell ref="B40:L40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&amp;LPROW_4.1/413_312/10/01/EPO&amp;RStrona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view="pageBreakPreview" zoomScaleSheetLayoutView="100" zoomScalePageLayoutView="0" workbookViewId="0" topLeftCell="A7">
      <selection activeCell="G10" sqref="G1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392" t="s">
        <v>282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</row>
    <row r="3" spans="1:13" ht="12.75">
      <c r="A3" s="145"/>
      <c r="B3" s="392" t="s">
        <v>277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</row>
    <row r="4" spans="1:13" ht="12.75">
      <c r="A4" s="145"/>
      <c r="B4" s="822" t="s">
        <v>3</v>
      </c>
      <c r="C4" s="823"/>
      <c r="D4" s="823"/>
      <c r="E4" s="823"/>
      <c r="F4" s="82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</row>
    <row r="5" spans="1:13" ht="38.25" customHeight="1">
      <c r="A5" s="145"/>
      <c r="B5" s="819" t="s">
        <v>230</v>
      </c>
      <c r="C5" s="813" t="s">
        <v>231</v>
      </c>
      <c r="D5" s="550"/>
      <c r="E5" s="550"/>
      <c r="F5" s="551"/>
      <c r="G5" s="188">
        <f>IF(G4&gt;2000,'Sekcja C4'!O8,"")</f>
        <v>0</v>
      </c>
      <c r="H5" s="188">
        <f>IF(H4&gt;2000,'Sekcja C4'!U8,"")</f>
        <v>0</v>
      </c>
      <c r="I5" s="188">
        <f>IF(I4&gt;2000,'Sekcja C4'!AA8,"")</f>
        <v>0</v>
      </c>
      <c r="J5" s="188">
        <f>IF(J4&gt;2000,'Sekcja C4'!O18,"")</f>
        <v>0</v>
      </c>
      <c r="K5" s="188">
        <f>IF(K4&gt;2000,'Sekcja C4'!U18,"")</f>
        <v>0</v>
      </c>
      <c r="L5" s="188">
        <f>IF(L4&gt;2000,'Sekcja C4'!AA18,"")</f>
        <v>0</v>
      </c>
      <c r="M5" s="163"/>
    </row>
    <row r="6" spans="1:13" ht="30" customHeight="1">
      <c r="A6" s="145"/>
      <c r="B6" s="820"/>
      <c r="C6" s="667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1"/>
      <c r="C7" s="563" t="s">
        <v>10</v>
      </c>
      <c r="D7" s="564"/>
      <c r="E7" s="564"/>
      <c r="F7" s="565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 customHeight="1">
      <c r="A8" s="145"/>
      <c r="B8" s="828" t="s">
        <v>278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</row>
    <row r="9" spans="1:13" ht="12.75" customHeight="1">
      <c r="A9" s="145"/>
      <c r="B9" s="829" t="s">
        <v>3</v>
      </c>
      <c r="C9" s="830"/>
      <c r="D9" s="830"/>
      <c r="E9" s="830"/>
      <c r="F9" s="831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</row>
    <row r="10" spans="1:13" ht="24.75" customHeight="1">
      <c r="A10" s="145"/>
      <c r="B10" s="667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</row>
    <row r="12" spans="1:13" ht="36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67" t="s">
        <v>106</v>
      </c>
      <c r="C13" s="816"/>
      <c r="D13" s="816"/>
      <c r="E13" s="816"/>
      <c r="F13" s="817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67" t="s">
        <v>263</v>
      </c>
      <c r="C15" s="550"/>
      <c r="D15" s="550"/>
      <c r="E15" s="550"/>
      <c r="F15" s="551"/>
      <c r="G15" s="190">
        <f>'Sekcja C7.2 i C7.3'!H18</f>
        <v>0</v>
      </c>
      <c r="H15" s="190">
        <f>'Sekcja C7.2 i C7.3'!J18</f>
        <v>0</v>
      </c>
      <c r="I15" s="190">
        <f>'Sekcja C7.2 i C7.3'!L18</f>
        <v>0</v>
      </c>
      <c r="J15" s="190">
        <f>'Sekcja C7.2 i C7.3'!N18</f>
        <v>0</v>
      </c>
      <c r="K15" s="190">
        <f>'Sekcja C7.2 i C7.3'!P18</f>
        <v>0</v>
      </c>
      <c r="L15" s="190">
        <f>'Sekcja C7.2 i C7.3'!R18</f>
        <v>0</v>
      </c>
      <c r="M15" s="163"/>
    </row>
    <row r="16" spans="1:13" ht="25.5" customHeight="1">
      <c r="A16" s="145"/>
      <c r="B16" s="667" t="s">
        <v>264</v>
      </c>
      <c r="C16" s="550"/>
      <c r="D16" s="550"/>
      <c r="E16" s="550"/>
      <c r="F16" s="551"/>
      <c r="G16" s="190">
        <f>'Sekcja C7.2 i C7.3'!C38+'Sekcja C7.2 i C7.3'!E38</f>
        <v>0</v>
      </c>
      <c r="H16" s="190">
        <f>'Sekcja C7.2 i C7.3'!G38+'Sekcja C7.2 i C7.3'!H38</f>
        <v>0</v>
      </c>
      <c r="I16" s="190">
        <f>'Sekcja C7.2 i C7.3'!I38+'Sekcja C7.2 i C7.3'!J38</f>
        <v>0</v>
      </c>
      <c r="J16" s="190">
        <f>'Sekcja C7.2 i C7.3'!K38+'Sekcja C7.2 i C7.3'!L38</f>
        <v>0</v>
      </c>
      <c r="K16" s="190">
        <f>'Sekcja C7.2 i C7.3'!M38+'Sekcja C7.2 i C7.3'!N38</f>
        <v>0</v>
      </c>
      <c r="L16" s="190">
        <f>'Sekcja C7.2 i C7.3'!O38+'Sekcja C7.2 i C7.3'!P38</f>
        <v>0</v>
      </c>
      <c r="M16" s="163"/>
    </row>
    <row r="17" spans="1:13" ht="25.5" customHeight="1">
      <c r="A17" s="145"/>
      <c r="B17" s="667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67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67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3" t="s">
        <v>10</v>
      </c>
      <c r="C21" s="564"/>
      <c r="D21" s="564"/>
      <c r="E21" s="564"/>
      <c r="F21" s="565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 customHeight="1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2:F12"/>
    <mergeCell ref="B13:F13"/>
    <mergeCell ref="B14:F14"/>
    <mergeCell ref="B15:F15"/>
    <mergeCell ref="B8:L8"/>
    <mergeCell ref="B9:F9"/>
    <mergeCell ref="B10:F10"/>
    <mergeCell ref="B11:F11"/>
    <mergeCell ref="B20:F20"/>
    <mergeCell ref="B21:F21"/>
    <mergeCell ref="B16:F16"/>
    <mergeCell ref="B17:F17"/>
    <mergeCell ref="B18:F18"/>
    <mergeCell ref="B19:F19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392" t="s">
        <v>296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</row>
    <row r="3" spans="1:13" ht="12.75">
      <c r="A3" s="145"/>
      <c r="B3" s="392" t="s">
        <v>297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</row>
    <row r="4" spans="1:13" ht="12.75">
      <c r="A4" s="145"/>
      <c r="B4" s="822" t="s">
        <v>3</v>
      </c>
      <c r="C4" s="823"/>
      <c r="D4" s="823"/>
      <c r="E4" s="823"/>
      <c r="F4" s="82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</row>
    <row r="5" spans="1:13" ht="38.25" customHeight="1">
      <c r="A5" s="145"/>
      <c r="B5" s="819" t="s">
        <v>230</v>
      </c>
      <c r="C5" s="813" t="s">
        <v>231</v>
      </c>
      <c r="D5" s="550"/>
      <c r="E5" s="550"/>
      <c r="F5" s="551"/>
      <c r="G5" s="239"/>
      <c r="H5" s="239"/>
      <c r="I5" s="239"/>
      <c r="J5" s="239"/>
      <c r="K5" s="239"/>
      <c r="L5" s="239"/>
      <c r="M5" s="163"/>
    </row>
    <row r="6" spans="1:13" ht="30" customHeight="1">
      <c r="A6" s="145"/>
      <c r="B6" s="820"/>
      <c r="C6" s="667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1"/>
      <c r="C7" s="563" t="s">
        <v>10</v>
      </c>
      <c r="D7" s="564"/>
      <c r="E7" s="564"/>
      <c r="F7" s="565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>
      <c r="A8" s="145"/>
      <c r="B8" s="828" t="s">
        <v>298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</row>
    <row r="9" spans="1:13" ht="12.75">
      <c r="A9" s="145"/>
      <c r="B9" s="829" t="s">
        <v>3</v>
      </c>
      <c r="C9" s="830"/>
      <c r="D9" s="830"/>
      <c r="E9" s="830"/>
      <c r="F9" s="831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</row>
    <row r="10" spans="1:13" ht="24.75" customHeight="1">
      <c r="A10" s="145"/>
      <c r="B10" s="667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</row>
    <row r="12" spans="1:13" ht="33.75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67" t="s">
        <v>106</v>
      </c>
      <c r="C13" s="816"/>
      <c r="D13" s="816"/>
      <c r="E13" s="816"/>
      <c r="F13" s="817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67" t="s">
        <v>263</v>
      </c>
      <c r="C15" s="550"/>
      <c r="D15" s="550"/>
      <c r="E15" s="550"/>
      <c r="F15" s="551"/>
      <c r="G15" s="240"/>
      <c r="H15" s="240"/>
      <c r="I15" s="240"/>
      <c r="J15" s="240"/>
      <c r="K15" s="240"/>
      <c r="L15" s="240"/>
      <c r="M15" s="163"/>
    </row>
    <row r="16" spans="1:13" ht="25.5" customHeight="1">
      <c r="A16" s="145"/>
      <c r="B16" s="667" t="s">
        <v>264</v>
      </c>
      <c r="C16" s="550"/>
      <c r="D16" s="550"/>
      <c r="E16" s="550"/>
      <c r="F16" s="551"/>
      <c r="G16" s="240"/>
      <c r="H16" s="240"/>
      <c r="I16" s="240"/>
      <c r="J16" s="240"/>
      <c r="K16" s="240"/>
      <c r="L16" s="240"/>
      <c r="M16" s="163"/>
    </row>
    <row r="17" spans="1:13" ht="25.5" customHeight="1">
      <c r="A17" s="145"/>
      <c r="B17" s="667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67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67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3" t="s">
        <v>10</v>
      </c>
      <c r="C21" s="564"/>
      <c r="D21" s="564"/>
      <c r="E21" s="564"/>
      <c r="F21" s="565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2:F12"/>
    <mergeCell ref="B13:F13"/>
    <mergeCell ref="B14:F14"/>
    <mergeCell ref="B15:F15"/>
    <mergeCell ref="B8:L8"/>
    <mergeCell ref="B9:F9"/>
    <mergeCell ref="B10:F10"/>
    <mergeCell ref="B11:F11"/>
    <mergeCell ref="B20:F20"/>
    <mergeCell ref="B21:F21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4">
      <selection activeCell="P14" sqref="P1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37</v>
      </c>
    </row>
    <row r="3" spans="1:27" ht="12.75">
      <c r="A3" s="145"/>
      <c r="B3" s="258" t="s">
        <v>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  <c r="W3" s="101"/>
      <c r="X3" s="2"/>
      <c r="Y3" s="146"/>
      <c r="Z3" s="132"/>
      <c r="AA3">
        <v>1</v>
      </c>
    </row>
    <row r="4" spans="1:26" ht="12.75">
      <c r="A4" s="145"/>
      <c r="B4" s="280" t="s">
        <v>235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60"/>
      <c r="W4" s="106"/>
      <c r="X4" s="2"/>
      <c r="Y4" s="146"/>
      <c r="Z4" s="132"/>
    </row>
    <row r="5" spans="1:26" ht="19.5" customHeight="1">
      <c r="A5" s="145"/>
      <c r="B5" s="271" t="s">
        <v>84</v>
      </c>
      <c r="C5" s="272"/>
      <c r="D5" s="272"/>
      <c r="E5" s="272"/>
      <c r="F5" s="272"/>
      <c r="G5" s="272"/>
      <c r="H5" s="272"/>
      <c r="I5" s="27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274"/>
      <c r="C6" s="275"/>
      <c r="D6" s="275"/>
      <c r="E6" s="275"/>
      <c r="F6" s="275"/>
      <c r="G6" s="275"/>
      <c r="H6" s="275"/>
      <c r="I6" s="276"/>
      <c r="J6" s="40"/>
      <c r="K6" s="31"/>
      <c r="L6" s="31"/>
      <c r="M6" s="184"/>
      <c r="N6" s="184"/>
      <c r="O6" s="184"/>
      <c r="P6" s="184"/>
      <c r="Q6" s="184"/>
      <c r="R6" s="184"/>
      <c r="S6" s="184"/>
      <c r="T6" s="184"/>
      <c r="U6" s="184"/>
      <c r="V6" s="36"/>
      <c r="W6" s="31"/>
      <c r="X6" s="130"/>
      <c r="Y6" s="146"/>
      <c r="Z6" s="132"/>
    </row>
    <row r="7" spans="1:26" ht="16.5" customHeight="1">
      <c r="A7" s="145"/>
      <c r="B7" s="277"/>
      <c r="C7" s="278"/>
      <c r="D7" s="278"/>
      <c r="E7" s="278"/>
      <c r="F7" s="278"/>
      <c r="G7" s="278"/>
      <c r="H7" s="278"/>
      <c r="I7" s="279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71" t="s">
        <v>202</v>
      </c>
      <c r="C8" s="281"/>
      <c r="D8" s="281"/>
      <c r="E8" s="281"/>
      <c r="F8" s="281"/>
      <c r="G8" s="281"/>
      <c r="H8" s="281"/>
      <c r="I8" s="282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274"/>
      <c r="C9" s="275"/>
      <c r="D9" s="275"/>
      <c r="E9" s="275"/>
      <c r="F9" s="275"/>
      <c r="G9" s="275"/>
      <c r="H9" s="275"/>
      <c r="I9" s="276"/>
      <c r="J9" s="113"/>
      <c r="K9" s="185"/>
      <c r="L9" s="105"/>
      <c r="M9" s="309" t="s">
        <v>73</v>
      </c>
      <c r="N9" s="310"/>
      <c r="O9" s="310"/>
      <c r="P9" s="105"/>
      <c r="Q9" s="185"/>
      <c r="R9" s="105"/>
      <c r="S9" s="254" t="s">
        <v>75</v>
      </c>
      <c r="T9" s="255"/>
      <c r="U9" s="255"/>
      <c r="V9" s="18"/>
      <c r="W9" s="31"/>
      <c r="X9" s="36"/>
      <c r="Y9" s="146"/>
      <c r="Z9" s="132"/>
    </row>
    <row r="10" spans="1:26" ht="31.5" customHeight="1">
      <c r="A10" s="145"/>
      <c r="B10" s="274"/>
      <c r="C10" s="275"/>
      <c r="D10" s="275"/>
      <c r="E10" s="275"/>
      <c r="F10" s="275"/>
      <c r="G10" s="275"/>
      <c r="H10" s="275"/>
      <c r="I10" s="276"/>
      <c r="J10" s="114"/>
      <c r="K10" s="34"/>
      <c r="L10" s="105"/>
      <c r="M10" s="310"/>
      <c r="N10" s="310"/>
      <c r="O10" s="310"/>
      <c r="P10" s="105"/>
      <c r="Q10" s="31"/>
      <c r="R10" s="25"/>
      <c r="S10" s="255"/>
      <c r="T10" s="255"/>
      <c r="U10" s="255"/>
      <c r="V10" s="18"/>
      <c r="W10" s="25"/>
      <c r="X10" s="18"/>
      <c r="Y10" s="146"/>
      <c r="Z10" s="132"/>
    </row>
    <row r="11" spans="1:26" ht="21" customHeight="1">
      <c r="A11" s="145"/>
      <c r="B11" s="274"/>
      <c r="C11" s="275"/>
      <c r="D11" s="275"/>
      <c r="E11" s="275"/>
      <c r="F11" s="275"/>
      <c r="G11" s="275"/>
      <c r="H11" s="275"/>
      <c r="I11" s="276"/>
      <c r="J11" s="115"/>
      <c r="K11" s="185"/>
      <c r="L11" s="105"/>
      <c r="M11" s="254" t="s">
        <v>74</v>
      </c>
      <c r="N11" s="255"/>
      <c r="O11" s="255"/>
      <c r="P11" s="18"/>
      <c r="Q11" s="185"/>
      <c r="R11" s="105"/>
      <c r="S11" s="254" t="s">
        <v>76</v>
      </c>
      <c r="T11" s="256"/>
      <c r="U11" s="256"/>
      <c r="V11" s="257"/>
      <c r="W11" s="33"/>
      <c r="X11" s="35"/>
      <c r="Y11" s="146"/>
      <c r="Z11" s="132"/>
    </row>
    <row r="12" spans="1:26" ht="12.75" customHeight="1">
      <c r="A12" s="145"/>
      <c r="B12" s="274"/>
      <c r="C12" s="275"/>
      <c r="D12" s="275"/>
      <c r="E12" s="275"/>
      <c r="F12" s="275"/>
      <c r="G12" s="275"/>
      <c r="H12" s="275"/>
      <c r="I12" s="276"/>
      <c r="J12" s="114"/>
      <c r="K12" s="29"/>
      <c r="L12" s="33"/>
      <c r="M12" s="256"/>
      <c r="N12" s="256"/>
      <c r="O12" s="256"/>
      <c r="P12" s="33"/>
      <c r="Q12" s="29"/>
      <c r="R12" s="33"/>
      <c r="S12" s="256"/>
      <c r="T12" s="256"/>
      <c r="U12" s="256"/>
      <c r="V12" s="257"/>
      <c r="W12" s="33"/>
      <c r="X12" s="35"/>
      <c r="Y12" s="146"/>
      <c r="Z12" s="132"/>
    </row>
    <row r="13" spans="1:26" ht="19.5" customHeight="1">
      <c r="A13" s="145"/>
      <c r="B13" s="274"/>
      <c r="C13" s="275"/>
      <c r="D13" s="275"/>
      <c r="E13" s="275"/>
      <c r="F13" s="275"/>
      <c r="G13" s="275"/>
      <c r="H13" s="275"/>
      <c r="I13" s="276"/>
      <c r="J13" s="114"/>
      <c r="K13" s="33"/>
      <c r="L13" s="105"/>
      <c r="M13" s="256"/>
      <c r="N13" s="256"/>
      <c r="O13" s="256"/>
      <c r="P13" s="33"/>
      <c r="Q13" s="33"/>
      <c r="R13" s="105"/>
      <c r="S13" s="256"/>
      <c r="T13" s="256"/>
      <c r="U13" s="256"/>
      <c r="V13" s="257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95" t="s">
        <v>77</v>
      </c>
      <c r="C15" s="296"/>
      <c r="D15" s="296"/>
      <c r="E15" s="296"/>
      <c r="F15" s="296"/>
      <c r="G15" s="296"/>
      <c r="H15" s="296"/>
      <c r="I15" s="297"/>
      <c r="J15" s="6"/>
      <c r="K15" s="311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3"/>
      <c r="W15" s="11"/>
      <c r="X15" s="11"/>
      <c r="Y15" s="146"/>
      <c r="Z15" s="132"/>
    </row>
    <row r="16" spans="1:26" ht="21" customHeight="1">
      <c r="A16" s="145"/>
      <c r="B16" s="298"/>
      <c r="C16" s="299"/>
      <c r="D16" s="299"/>
      <c r="E16" s="299"/>
      <c r="F16" s="299"/>
      <c r="G16" s="299"/>
      <c r="H16" s="299"/>
      <c r="I16" s="300"/>
      <c r="J16" s="6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  <c r="W16" s="50"/>
      <c r="X16" s="11"/>
      <c r="Y16" s="146"/>
      <c r="Z16" s="132"/>
    </row>
    <row r="17" spans="1:26" ht="12.75">
      <c r="A17" s="145"/>
      <c r="B17" s="298"/>
      <c r="C17" s="299"/>
      <c r="D17" s="299"/>
      <c r="E17" s="299"/>
      <c r="F17" s="299"/>
      <c r="G17" s="299"/>
      <c r="H17" s="299"/>
      <c r="I17" s="300"/>
      <c r="J17" s="6"/>
      <c r="K17" s="261" t="s">
        <v>203</v>
      </c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3"/>
      <c r="W17" s="27"/>
      <c r="X17" s="11"/>
      <c r="Y17" s="146"/>
      <c r="Z17" s="132"/>
    </row>
    <row r="18" spans="1:26" ht="21" customHeight="1">
      <c r="A18" s="145"/>
      <c r="B18" s="298"/>
      <c r="C18" s="299"/>
      <c r="D18" s="299"/>
      <c r="E18" s="299"/>
      <c r="F18" s="299"/>
      <c r="G18" s="299"/>
      <c r="H18" s="299"/>
      <c r="I18" s="300"/>
      <c r="J18" s="6"/>
      <c r="K18" s="267"/>
      <c r="L18" s="268"/>
      <c r="M18" s="268"/>
      <c r="N18" s="268"/>
      <c r="O18" s="268"/>
      <c r="P18" s="99"/>
      <c r="Q18" s="264"/>
      <c r="R18" s="265"/>
      <c r="S18" s="265"/>
      <c r="T18" s="265"/>
      <c r="U18" s="265"/>
      <c r="V18" s="266"/>
      <c r="W18" s="50"/>
      <c r="X18" s="11"/>
      <c r="Y18" s="146"/>
      <c r="Z18" s="132"/>
    </row>
    <row r="19" spans="1:26" ht="12.75">
      <c r="A19" s="145"/>
      <c r="B19" s="298"/>
      <c r="C19" s="299"/>
      <c r="D19" s="299"/>
      <c r="E19" s="299"/>
      <c r="F19" s="299"/>
      <c r="G19" s="299"/>
      <c r="H19" s="299"/>
      <c r="I19" s="300"/>
      <c r="J19" s="6"/>
      <c r="K19" s="269" t="s">
        <v>204</v>
      </c>
      <c r="L19" s="270"/>
      <c r="M19" s="270"/>
      <c r="N19" s="270"/>
      <c r="O19" s="270"/>
      <c r="P19" s="27"/>
      <c r="Q19" s="261" t="s">
        <v>78</v>
      </c>
      <c r="R19" s="262"/>
      <c r="S19" s="262"/>
      <c r="T19" s="262"/>
      <c r="U19" s="262"/>
      <c r="V19" s="263"/>
      <c r="W19" s="27"/>
      <c r="X19" s="11"/>
      <c r="Y19" s="146"/>
      <c r="Z19" s="132"/>
    </row>
    <row r="20" spans="1:26" ht="21.75" customHeight="1">
      <c r="A20" s="145"/>
      <c r="B20" s="298"/>
      <c r="C20" s="299"/>
      <c r="D20" s="299"/>
      <c r="E20" s="299"/>
      <c r="F20" s="299"/>
      <c r="G20" s="299"/>
      <c r="H20" s="299"/>
      <c r="I20" s="300"/>
      <c r="J20" s="6"/>
      <c r="K20" s="285"/>
      <c r="L20" s="285"/>
      <c r="M20" s="285"/>
      <c r="N20" s="285"/>
      <c r="O20" s="285"/>
      <c r="P20" s="285"/>
      <c r="Q20" s="45"/>
      <c r="R20" s="286"/>
      <c r="S20" s="287"/>
      <c r="T20" s="287"/>
      <c r="U20" s="287"/>
      <c r="V20" s="288"/>
      <c r="W20" s="45"/>
      <c r="X20" s="11"/>
      <c r="Y20" s="146"/>
      <c r="Z20" s="132"/>
    </row>
    <row r="21" spans="1:26" ht="12.75" customHeight="1">
      <c r="A21" s="145"/>
      <c r="B21" s="298"/>
      <c r="C21" s="299"/>
      <c r="D21" s="299"/>
      <c r="E21" s="299"/>
      <c r="F21" s="299"/>
      <c r="G21" s="299"/>
      <c r="H21" s="299"/>
      <c r="I21" s="300"/>
      <c r="J21" s="6"/>
      <c r="K21" s="261" t="s">
        <v>138</v>
      </c>
      <c r="L21" s="262"/>
      <c r="M21" s="262"/>
      <c r="N21" s="262"/>
      <c r="O21" s="262"/>
      <c r="P21" s="262"/>
      <c r="Q21" s="27"/>
      <c r="R21" s="261" t="s">
        <v>139</v>
      </c>
      <c r="S21" s="262"/>
      <c r="T21" s="262"/>
      <c r="U21" s="262"/>
      <c r="V21" s="263"/>
      <c r="W21" s="27"/>
      <c r="X21" s="11"/>
      <c r="Y21" s="146"/>
      <c r="Z21" s="132"/>
    </row>
    <row r="22" spans="1:26" ht="21" customHeight="1">
      <c r="A22" s="145"/>
      <c r="B22" s="298"/>
      <c r="C22" s="299"/>
      <c r="D22" s="299"/>
      <c r="E22" s="299"/>
      <c r="F22" s="299"/>
      <c r="G22" s="299"/>
      <c r="H22" s="299"/>
      <c r="I22" s="300"/>
      <c r="J22" s="6"/>
      <c r="K22" s="286"/>
      <c r="L22" s="286"/>
      <c r="M22" s="286"/>
      <c r="N22" s="45"/>
      <c r="O22" s="286"/>
      <c r="P22" s="286"/>
      <c r="Q22" s="286"/>
      <c r="R22" s="286"/>
      <c r="S22" s="45"/>
      <c r="T22" s="286"/>
      <c r="U22" s="287"/>
      <c r="V22" s="288"/>
      <c r="W22" s="45"/>
      <c r="X22" s="11"/>
      <c r="Y22" s="146"/>
      <c r="Z22" s="132"/>
    </row>
    <row r="23" spans="1:26" ht="12.75">
      <c r="A23" s="145"/>
      <c r="B23" s="298"/>
      <c r="C23" s="299"/>
      <c r="D23" s="299"/>
      <c r="E23" s="299"/>
      <c r="F23" s="299"/>
      <c r="G23" s="299"/>
      <c r="H23" s="299"/>
      <c r="I23" s="300"/>
      <c r="J23" s="6"/>
      <c r="K23" s="261" t="s">
        <v>85</v>
      </c>
      <c r="L23" s="261"/>
      <c r="M23" s="261"/>
      <c r="N23" s="27"/>
      <c r="O23" s="261" t="s">
        <v>87</v>
      </c>
      <c r="P23" s="261"/>
      <c r="Q23" s="261"/>
      <c r="R23" s="261"/>
      <c r="S23" s="27"/>
      <c r="T23" s="261" t="s">
        <v>86</v>
      </c>
      <c r="U23" s="262"/>
      <c r="V23" s="263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320"/>
      <c r="L24" s="320"/>
      <c r="M24" s="320"/>
      <c r="N24" s="320"/>
      <c r="O24" s="320"/>
      <c r="P24" s="27"/>
      <c r="Q24" s="314"/>
      <c r="R24" s="315"/>
      <c r="S24" s="315"/>
      <c r="T24" s="315"/>
      <c r="U24" s="315"/>
      <c r="V24" s="316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61" t="s">
        <v>88</v>
      </c>
      <c r="L25" s="262"/>
      <c r="M25" s="262"/>
      <c r="N25" s="262"/>
      <c r="O25" s="262"/>
      <c r="P25" s="27"/>
      <c r="Q25" s="27"/>
      <c r="R25" s="261" t="s">
        <v>89</v>
      </c>
      <c r="S25" s="262"/>
      <c r="T25" s="262"/>
      <c r="U25" s="262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92"/>
      <c r="L26" s="292"/>
      <c r="M26" s="292"/>
      <c r="N26" s="292"/>
      <c r="O26" s="292"/>
      <c r="P26" s="27"/>
      <c r="Q26" s="314"/>
      <c r="R26" s="315"/>
      <c r="S26" s="315"/>
      <c r="T26" s="315"/>
      <c r="U26" s="315"/>
      <c r="V26" s="316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324" t="s">
        <v>90</v>
      </c>
      <c r="L27" s="325"/>
      <c r="M27" s="325"/>
      <c r="N27" s="325"/>
      <c r="O27" s="325"/>
      <c r="P27" s="325"/>
      <c r="Q27" s="27"/>
      <c r="R27" s="261" t="s">
        <v>91</v>
      </c>
      <c r="S27" s="262"/>
      <c r="T27" s="262"/>
      <c r="U27" s="262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92"/>
      <c r="N28" s="292"/>
      <c r="O28" s="292"/>
      <c r="P28" s="292"/>
      <c r="Q28" s="292"/>
      <c r="R28" s="292"/>
      <c r="S28" s="292"/>
      <c r="T28" s="292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3" t="s">
        <v>92</v>
      </c>
      <c r="N29" s="294"/>
      <c r="O29" s="294"/>
      <c r="P29" s="294"/>
      <c r="Q29" s="294"/>
      <c r="R29" s="294"/>
      <c r="S29" s="294"/>
      <c r="T29" s="294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317" t="s">
        <v>1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9"/>
      <c r="W32" s="103"/>
      <c r="X32" s="104"/>
      <c r="Y32" s="146"/>
      <c r="Z32" s="132"/>
    </row>
    <row r="33" spans="1:29" ht="12.75">
      <c r="A33" s="145"/>
      <c r="B33" s="271" t="s">
        <v>198</v>
      </c>
      <c r="C33" s="301"/>
      <c r="D33" s="301"/>
      <c r="E33" s="301"/>
      <c r="F33" s="301"/>
      <c r="G33" s="301"/>
      <c r="H33" s="301"/>
      <c r="I33" s="302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3"/>
      <c r="C34" s="304"/>
      <c r="D34" s="304"/>
      <c r="E34" s="304"/>
      <c r="F34" s="304"/>
      <c r="G34" s="304"/>
      <c r="H34" s="304"/>
      <c r="I34" s="305"/>
      <c r="J34" s="6"/>
      <c r="K34" s="11"/>
      <c r="L34" s="186"/>
      <c r="M34" s="186"/>
      <c r="N34" s="291"/>
      <c r="O34" s="291"/>
      <c r="P34" s="291"/>
      <c r="Q34" s="11"/>
      <c r="R34" s="187"/>
      <c r="S34" s="187"/>
      <c r="T34" s="187"/>
      <c r="U34" s="187"/>
      <c r="V34" s="7"/>
      <c r="W34" s="11"/>
      <c r="X34" s="11"/>
      <c r="Y34" s="146"/>
      <c r="Z34" s="132"/>
    </row>
    <row r="35" spans="1:26" ht="12.75">
      <c r="A35" s="145"/>
      <c r="B35" s="306"/>
      <c r="C35" s="307"/>
      <c r="D35" s="307"/>
      <c r="E35" s="307"/>
      <c r="F35" s="307"/>
      <c r="G35" s="307"/>
      <c r="H35" s="307"/>
      <c r="I35" s="308"/>
      <c r="J35" s="9"/>
      <c r="K35" s="12"/>
      <c r="L35" s="321" t="s">
        <v>93</v>
      </c>
      <c r="M35" s="321"/>
      <c r="N35" s="322"/>
      <c r="O35" s="49"/>
      <c r="P35" s="49"/>
      <c r="Q35" s="12"/>
      <c r="R35" s="323" t="s">
        <v>79</v>
      </c>
      <c r="S35" s="323"/>
      <c r="T35" s="323"/>
      <c r="U35" s="323"/>
      <c r="V35" s="10"/>
      <c r="W35" s="12"/>
      <c r="X35" s="12"/>
      <c r="Y35" s="146"/>
      <c r="Z35" s="132"/>
    </row>
    <row r="36" spans="1:26" ht="12.75">
      <c r="A36" s="145"/>
      <c r="B36" s="295" t="s">
        <v>94</v>
      </c>
      <c r="C36" s="333"/>
      <c r="D36" s="333"/>
      <c r="E36" s="333"/>
      <c r="F36" s="333"/>
      <c r="G36" s="333"/>
      <c r="H36" s="333"/>
      <c r="I36" s="334"/>
      <c r="J36" s="327" t="s">
        <v>199</v>
      </c>
      <c r="K36" s="328"/>
      <c r="L36" s="328"/>
      <c r="M36" s="329"/>
      <c r="N36" s="330" t="s">
        <v>200</v>
      </c>
      <c r="O36" s="331"/>
      <c r="P36" s="331"/>
      <c r="Q36" s="331"/>
      <c r="R36" s="331"/>
      <c r="S36" s="331"/>
      <c r="T36" s="331"/>
      <c r="U36" s="331"/>
      <c r="V36" s="332"/>
      <c r="W36" s="21"/>
      <c r="X36" s="118"/>
      <c r="Y36" s="146"/>
      <c r="Z36" s="132"/>
    </row>
    <row r="37" spans="1:26" ht="38.25" customHeight="1">
      <c r="A37" s="145"/>
      <c r="B37" s="335"/>
      <c r="C37" s="336"/>
      <c r="D37" s="336"/>
      <c r="E37" s="336"/>
      <c r="F37" s="336"/>
      <c r="G37" s="336"/>
      <c r="H37" s="336"/>
      <c r="I37" s="337"/>
      <c r="J37" s="338"/>
      <c r="K37" s="339"/>
      <c r="L37" s="339"/>
      <c r="M37" s="340"/>
      <c r="N37" s="341"/>
      <c r="O37" s="342"/>
      <c r="P37" s="342"/>
      <c r="Q37" s="342"/>
      <c r="R37" s="342"/>
      <c r="S37" s="342"/>
      <c r="T37" s="342"/>
      <c r="U37" s="342"/>
      <c r="V37" s="343"/>
      <c r="W37" s="102"/>
      <c r="X37" s="140"/>
      <c r="Y37" s="146"/>
      <c r="Z37" s="132"/>
    </row>
    <row r="38" spans="1:26" ht="12.75">
      <c r="A38" s="145"/>
      <c r="B38" s="326" t="s">
        <v>206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171"/>
      <c r="W38" s="1"/>
      <c r="Y38" s="146"/>
      <c r="Z38" s="132"/>
    </row>
    <row r="39" spans="1:26" ht="12.75">
      <c r="A39" s="145"/>
      <c r="B39" s="289" t="s">
        <v>205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1"/>
      <c r="V39" s="1"/>
      <c r="W39" s="1"/>
      <c r="Y39" s="146"/>
      <c r="Z39" s="132"/>
    </row>
    <row r="40" spans="1:26" ht="12.75">
      <c r="A40" s="1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6"/>
      <c r="Z40" s="132"/>
    </row>
    <row r="41" spans="1:26" ht="12.75">
      <c r="A41" s="1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6"/>
      <c r="Z41" s="132"/>
    </row>
    <row r="42" spans="1:26" ht="12.75">
      <c r="A42" s="14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28"/>
      <c r="Y42" s="146"/>
      <c r="Z42" s="132"/>
    </row>
    <row r="43" spans="1:26" ht="12.75">
      <c r="A43" s="145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28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8"/>
      <c r="Y45" s="14"/>
      <c r="Z45" s="132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8"/>
      <c r="Y46" s="14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 hidden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8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B38:U38"/>
    <mergeCell ref="J36:M36"/>
    <mergeCell ref="N36:V36"/>
    <mergeCell ref="B36:I36"/>
    <mergeCell ref="B37:I37"/>
    <mergeCell ref="J37:M37"/>
    <mergeCell ref="N37:V37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23</v>
      </c>
      <c r="AC1">
        <v>25</v>
      </c>
    </row>
    <row r="2" spans="1:29" ht="2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21</v>
      </c>
      <c r="AB2" s="1">
        <v>23</v>
      </c>
      <c r="AC2">
        <v>26</v>
      </c>
    </row>
    <row r="3" spans="1:29" ht="13.5" customHeight="1">
      <c r="A3" s="144"/>
      <c r="B3" s="368" t="s">
        <v>181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70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3"/>
      <c r="V4" s="95"/>
      <c r="W4" s="95"/>
      <c r="X4" s="96"/>
      <c r="Y4" s="144"/>
      <c r="Z4" s="1"/>
      <c r="AA4" s="1"/>
    </row>
    <row r="5" spans="1:27" ht="3.75" customHeight="1">
      <c r="A5" s="144"/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6"/>
      <c r="V5" s="97"/>
      <c r="W5" s="97"/>
      <c r="X5" s="98"/>
      <c r="Y5" s="144"/>
      <c r="Z5" s="1"/>
      <c r="AA5" s="1"/>
    </row>
    <row r="6" spans="1:27" ht="27" customHeight="1">
      <c r="A6" s="144"/>
      <c r="B6" s="377" t="s">
        <v>269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9"/>
      <c r="V6" s="85"/>
      <c r="W6" s="85"/>
      <c r="X6" s="86"/>
      <c r="Y6" s="144"/>
      <c r="Z6" s="1"/>
      <c r="AA6" s="1"/>
    </row>
    <row r="7" spans="1:27" ht="12.75">
      <c r="A7" s="144"/>
      <c r="B7" s="380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2"/>
      <c r="V7" s="87"/>
      <c r="W7" s="87"/>
      <c r="X7" s="88"/>
      <c r="Y7" s="144"/>
      <c r="Z7" s="1"/>
      <c r="AA7" s="1"/>
    </row>
    <row r="8" spans="1:27" ht="12.75">
      <c r="A8" s="144"/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5"/>
      <c r="V8" s="89"/>
      <c r="W8" s="89"/>
      <c r="X8" s="90"/>
      <c r="Y8" s="144"/>
      <c r="Z8" s="1"/>
      <c r="AA8" s="1"/>
    </row>
    <row r="9" spans="1:27" ht="12.75">
      <c r="A9" s="144"/>
      <c r="B9" s="38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5"/>
      <c r="V9" s="89"/>
      <c r="W9" s="89"/>
      <c r="X9" s="90"/>
      <c r="Y9" s="144"/>
      <c r="Z9" s="1"/>
      <c r="AA9" s="1"/>
    </row>
    <row r="10" spans="1:27" ht="12.75">
      <c r="A10" s="144"/>
      <c r="B10" s="38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5"/>
      <c r="V10" s="89"/>
      <c r="W10" s="89"/>
      <c r="X10" s="90"/>
      <c r="Y10" s="144"/>
      <c r="Z10" s="1"/>
      <c r="AA10" s="1"/>
    </row>
    <row r="11" spans="1:27" ht="12.75">
      <c r="A11" s="144"/>
      <c r="B11" s="38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5"/>
      <c r="V11" s="89"/>
      <c r="W11" s="89"/>
      <c r="X11" s="90"/>
      <c r="Y11" s="144"/>
      <c r="Z11" s="1"/>
      <c r="AA11" s="1"/>
    </row>
    <row r="12" spans="1:27" ht="12.75">
      <c r="A12" s="144"/>
      <c r="B12" s="38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5"/>
      <c r="V12" s="89"/>
      <c r="W12" s="89"/>
      <c r="X12" s="90"/>
      <c r="Y12" s="144"/>
      <c r="Z12" s="1"/>
      <c r="AA12" s="1"/>
    </row>
    <row r="13" spans="1:27" ht="12.75">
      <c r="A13" s="144"/>
      <c r="B13" s="38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5"/>
      <c r="V13" s="89"/>
      <c r="W13" s="89"/>
      <c r="X13" s="90"/>
      <c r="Y13" s="144"/>
      <c r="Z13" s="1"/>
      <c r="AA13" s="1"/>
    </row>
    <row r="14" spans="1:27" ht="12.75">
      <c r="A14" s="144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5"/>
      <c r="V14" s="89"/>
      <c r="W14" s="89"/>
      <c r="X14" s="90"/>
      <c r="Y14" s="144"/>
      <c r="Z14" s="1"/>
      <c r="AA14" s="1"/>
    </row>
    <row r="15" spans="1:27" ht="48" customHeight="1">
      <c r="A15" s="144"/>
      <c r="B15" s="386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8"/>
      <c r="V15" s="91"/>
      <c r="W15" s="91"/>
      <c r="X15" s="92"/>
      <c r="Y15" s="144"/>
      <c r="Z15" s="1"/>
      <c r="AA15" s="1"/>
    </row>
    <row r="16" spans="1:27" ht="7.5" customHeight="1">
      <c r="A16" s="14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91"/>
      <c r="W16" s="91"/>
      <c r="X16" s="92"/>
      <c r="Y16" s="144"/>
      <c r="Z16" s="1"/>
      <c r="AA16" s="1"/>
    </row>
    <row r="17" spans="1:27" ht="17.25" customHeight="1">
      <c r="A17" s="144"/>
      <c r="B17" s="389" t="s">
        <v>161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1"/>
      <c r="V17" s="116"/>
      <c r="W17" s="116"/>
      <c r="X17" s="117"/>
      <c r="Y17" s="144"/>
      <c r="Z17" s="1"/>
      <c r="AA17" s="1"/>
    </row>
    <row r="18" spans="1:27" ht="39" customHeight="1">
      <c r="A18" s="223"/>
      <c r="B18" s="352" t="s">
        <v>150</v>
      </c>
      <c r="C18" s="353"/>
      <c r="D18" s="353"/>
      <c r="E18" s="354"/>
      <c r="F18" s="355" t="s">
        <v>151</v>
      </c>
      <c r="G18" s="359"/>
      <c r="H18" s="359"/>
      <c r="I18" s="359"/>
      <c r="J18" s="359"/>
      <c r="K18" s="356"/>
      <c r="L18" s="357" t="s">
        <v>152</v>
      </c>
      <c r="M18" s="358"/>
      <c r="N18" s="357" t="s">
        <v>153</v>
      </c>
      <c r="O18" s="358"/>
      <c r="P18" s="357" t="s">
        <v>4</v>
      </c>
      <c r="Q18" s="358"/>
      <c r="R18" s="357" t="s">
        <v>6</v>
      </c>
      <c r="S18" s="358"/>
      <c r="T18" s="357" t="s">
        <v>154</v>
      </c>
      <c r="U18" s="358"/>
      <c r="V18" s="32"/>
      <c r="W18" s="32"/>
      <c r="X18" s="32"/>
      <c r="Y18" s="144"/>
      <c r="Z18" s="1"/>
      <c r="AA18" s="1"/>
    </row>
    <row r="19" spans="1:27" ht="12.75" customHeight="1">
      <c r="A19" s="224"/>
      <c r="B19" s="220"/>
      <c r="C19" s="203"/>
      <c r="D19" s="203"/>
      <c r="E19" s="221"/>
      <c r="F19" s="362" t="s">
        <v>155</v>
      </c>
      <c r="G19" s="364"/>
      <c r="H19" s="364"/>
      <c r="I19" s="364"/>
      <c r="J19" s="364"/>
      <c r="K19" s="363"/>
      <c r="L19" s="362" t="s">
        <v>156</v>
      </c>
      <c r="M19" s="363"/>
      <c r="N19" s="362" t="s">
        <v>157</v>
      </c>
      <c r="O19" s="363"/>
      <c r="P19" s="360" t="s">
        <v>157</v>
      </c>
      <c r="Q19" s="361"/>
      <c r="R19" s="360" t="s">
        <v>157</v>
      </c>
      <c r="S19" s="361"/>
      <c r="T19" s="59"/>
      <c r="U19" s="76" t="s">
        <v>157</v>
      </c>
      <c r="V19" s="32"/>
      <c r="W19" s="32"/>
      <c r="X19" s="32"/>
      <c r="Y19" s="144"/>
      <c r="Z19" s="1"/>
      <c r="AA19" s="1"/>
    </row>
    <row r="20" spans="1:27" ht="18.75" customHeight="1">
      <c r="A20" s="223"/>
      <c r="B20" s="220"/>
      <c r="C20" s="203"/>
      <c r="D20" s="203"/>
      <c r="E20" s="221"/>
      <c r="F20" s="365"/>
      <c r="G20" s="366"/>
      <c r="H20" s="366"/>
      <c r="I20" s="366"/>
      <c r="J20" s="366"/>
      <c r="K20" s="367"/>
      <c r="L20" s="347"/>
      <c r="M20" s="348"/>
      <c r="N20" s="347"/>
      <c r="O20" s="348"/>
      <c r="P20" s="360" t="s">
        <v>157</v>
      </c>
      <c r="Q20" s="361"/>
      <c r="R20" s="360" t="s">
        <v>157</v>
      </c>
      <c r="S20" s="361"/>
      <c r="T20" s="59"/>
      <c r="U20" s="217"/>
      <c r="V20" s="32"/>
      <c r="W20" s="32"/>
      <c r="X20" s="32"/>
      <c r="Y20" s="144"/>
      <c r="Z20" s="1"/>
      <c r="AA20" s="1"/>
    </row>
    <row r="21" spans="1:27" ht="18.75" customHeight="1">
      <c r="A21" s="223"/>
      <c r="B21" s="220"/>
      <c r="C21" s="203"/>
      <c r="D21" s="203"/>
      <c r="E21" s="221"/>
      <c r="F21" s="365"/>
      <c r="G21" s="366"/>
      <c r="H21" s="366"/>
      <c r="I21" s="366"/>
      <c r="J21" s="366"/>
      <c r="K21" s="367"/>
      <c r="L21" s="347"/>
      <c r="M21" s="348"/>
      <c r="N21" s="347"/>
      <c r="O21" s="348"/>
      <c r="P21" s="360" t="s">
        <v>157</v>
      </c>
      <c r="Q21" s="361"/>
      <c r="R21" s="360" t="s">
        <v>157</v>
      </c>
      <c r="S21" s="361"/>
      <c r="T21" s="59"/>
      <c r="U21" s="217"/>
      <c r="V21" s="32"/>
      <c r="W21" s="32"/>
      <c r="X21" s="32"/>
      <c r="Y21" s="144"/>
      <c r="Z21" s="1"/>
      <c r="AA21" s="1"/>
    </row>
    <row r="22" spans="1:27" ht="24" customHeight="1">
      <c r="A22" s="224"/>
      <c r="B22" s="220"/>
      <c r="C22" s="203"/>
      <c r="D22" s="203"/>
      <c r="E22" s="221"/>
      <c r="F22" s="355" t="s">
        <v>158</v>
      </c>
      <c r="G22" s="359"/>
      <c r="H22" s="359"/>
      <c r="I22" s="359"/>
      <c r="J22" s="359"/>
      <c r="K22" s="356"/>
      <c r="L22" s="355" t="s">
        <v>271</v>
      </c>
      <c r="M22" s="356"/>
      <c r="N22" s="355" t="s">
        <v>157</v>
      </c>
      <c r="O22" s="356"/>
      <c r="P22" s="355" t="s">
        <v>157</v>
      </c>
      <c r="Q22" s="356"/>
      <c r="R22" s="355" t="s">
        <v>157</v>
      </c>
      <c r="S22" s="356"/>
      <c r="T22" s="59"/>
      <c r="U22" s="76" t="s">
        <v>157</v>
      </c>
      <c r="V22" s="32"/>
      <c r="W22" s="32"/>
      <c r="X22" s="32"/>
      <c r="Y22" s="144"/>
      <c r="Z22" s="1"/>
      <c r="AA22" s="1"/>
    </row>
    <row r="23" spans="1:27" ht="18.75" customHeight="1">
      <c r="A23" s="223"/>
      <c r="B23" s="220"/>
      <c r="C23" s="203"/>
      <c r="D23" s="203"/>
      <c r="E23" s="221"/>
      <c r="F23" s="365"/>
      <c r="G23" s="366"/>
      <c r="H23" s="366"/>
      <c r="I23" s="366"/>
      <c r="J23" s="366"/>
      <c r="K23" s="367"/>
      <c r="L23" s="347"/>
      <c r="M23" s="348"/>
      <c r="N23" s="347"/>
      <c r="O23" s="348"/>
      <c r="P23" s="347"/>
      <c r="Q23" s="348"/>
      <c r="R23" s="347"/>
      <c r="S23" s="348"/>
      <c r="T23" s="218"/>
      <c r="U23" s="217"/>
      <c r="V23" s="32"/>
      <c r="W23" s="32"/>
      <c r="X23" s="32"/>
      <c r="Y23" s="144"/>
      <c r="Z23" s="1"/>
      <c r="AA23" s="1"/>
    </row>
    <row r="24" spans="1:27" ht="38.25">
      <c r="A24" s="224"/>
      <c r="B24" s="352" t="s">
        <v>159</v>
      </c>
      <c r="C24" s="353"/>
      <c r="D24" s="353"/>
      <c r="E24" s="354"/>
      <c r="F24" s="355" t="s">
        <v>160</v>
      </c>
      <c r="G24" s="359"/>
      <c r="H24" s="359"/>
      <c r="I24" s="359"/>
      <c r="J24" s="359"/>
      <c r="K24" s="359"/>
      <c r="L24" s="359"/>
      <c r="M24" s="356"/>
      <c r="N24" s="357" t="s">
        <v>153</v>
      </c>
      <c r="O24" s="358"/>
      <c r="P24" s="357" t="s">
        <v>5</v>
      </c>
      <c r="Q24" s="358"/>
      <c r="R24" s="357" t="s">
        <v>6</v>
      </c>
      <c r="S24" s="358"/>
      <c r="T24" s="219"/>
      <c r="U24" s="222" t="s">
        <v>154</v>
      </c>
      <c r="V24" s="84"/>
      <c r="W24" s="32"/>
      <c r="X24" s="32"/>
      <c r="Y24" s="144"/>
      <c r="Z24" s="1"/>
      <c r="AA24" s="1"/>
    </row>
    <row r="25" spans="1:27" ht="18.75" customHeight="1">
      <c r="A25" s="144"/>
      <c r="B25" s="220"/>
      <c r="C25" s="203"/>
      <c r="D25" s="203"/>
      <c r="E25" s="221"/>
      <c r="F25" s="344"/>
      <c r="G25" s="345"/>
      <c r="H25" s="345"/>
      <c r="I25" s="345"/>
      <c r="J25" s="345"/>
      <c r="K25" s="345"/>
      <c r="L25" s="345"/>
      <c r="M25" s="346"/>
      <c r="N25" s="347"/>
      <c r="O25" s="348"/>
      <c r="P25" s="347"/>
      <c r="Q25" s="348"/>
      <c r="R25" s="349"/>
      <c r="S25" s="350"/>
      <c r="T25" s="218"/>
      <c r="U25" s="217"/>
      <c r="Y25" s="144"/>
      <c r="Z25" s="1"/>
      <c r="AA25" s="1"/>
    </row>
    <row r="26" spans="1:27" ht="18.75" customHeight="1">
      <c r="A26" s="144"/>
      <c r="B26" s="220"/>
      <c r="C26" s="203"/>
      <c r="D26" s="203"/>
      <c r="E26" s="221"/>
      <c r="F26" s="344"/>
      <c r="G26" s="345"/>
      <c r="H26" s="345"/>
      <c r="I26" s="345"/>
      <c r="J26" s="345"/>
      <c r="K26" s="345"/>
      <c r="L26" s="345"/>
      <c r="M26" s="346"/>
      <c r="N26" s="347"/>
      <c r="O26" s="348"/>
      <c r="P26" s="347"/>
      <c r="Q26" s="348"/>
      <c r="R26" s="349"/>
      <c r="S26" s="350"/>
      <c r="T26" s="218"/>
      <c r="U26" s="217"/>
      <c r="Y26" s="144"/>
      <c r="Z26" s="1"/>
      <c r="AA26" s="1"/>
    </row>
    <row r="27" spans="1:27" ht="7.5" customHeight="1">
      <c r="A27" s="144"/>
      <c r="B27" s="229"/>
      <c r="C27" s="229"/>
      <c r="D27" s="229"/>
      <c r="E27" s="229"/>
      <c r="F27" s="230"/>
      <c r="G27" s="230"/>
      <c r="H27" s="230"/>
      <c r="I27" s="230"/>
      <c r="J27" s="230"/>
      <c r="K27" s="230"/>
      <c r="L27" s="230"/>
      <c r="M27" s="230"/>
      <c r="N27" s="231"/>
      <c r="O27" s="231"/>
      <c r="P27" s="231"/>
      <c r="Q27" s="231"/>
      <c r="R27" s="232"/>
      <c r="S27" s="232"/>
      <c r="T27" s="233"/>
      <c r="U27" s="231"/>
      <c r="Y27" s="144"/>
      <c r="Z27" s="1"/>
      <c r="AA27" s="1"/>
    </row>
    <row r="28" spans="1:27" ht="12" customHeight="1">
      <c r="A28" s="144"/>
      <c r="B28" s="351" t="s">
        <v>270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Y28" s="144"/>
      <c r="Z28" s="1"/>
      <c r="AA28" s="1"/>
    </row>
    <row r="29" spans="1:27" ht="12.75">
      <c r="A29" s="144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Y29" s="144"/>
      <c r="Z29" s="1"/>
      <c r="AA29" s="1"/>
    </row>
    <row r="30" spans="1:27" ht="45.75" customHeight="1">
      <c r="A30" s="144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Y30" s="144"/>
      <c r="Z30" s="1"/>
      <c r="AA30" s="1"/>
    </row>
    <row r="31" spans="1:27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Y31" s="144"/>
      <c r="Z31" s="1"/>
      <c r="AA31" s="1"/>
    </row>
    <row r="32" spans="2:27" ht="38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Z32" s="1"/>
      <c r="AA32" s="1"/>
    </row>
    <row r="33" spans="2:2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  <c r="Z33" s="1"/>
      <c r="AA33" s="1"/>
    </row>
  </sheetData>
  <sheetProtection formatCells="0" formatRows="0" selectLockedCells="1"/>
  <mergeCells count="50">
    <mergeCell ref="R21:S21"/>
    <mergeCell ref="F23:K23"/>
    <mergeCell ref="L23:M23"/>
    <mergeCell ref="N23:O23"/>
    <mergeCell ref="P23:Q23"/>
    <mergeCell ref="R23:S23"/>
    <mergeCell ref="B3:U5"/>
    <mergeCell ref="B6:U6"/>
    <mergeCell ref="B7:U15"/>
    <mergeCell ref="L18:M18"/>
    <mergeCell ref="N18:O18"/>
    <mergeCell ref="B18:E18"/>
    <mergeCell ref="B17:U17"/>
    <mergeCell ref="T18:U18"/>
    <mergeCell ref="F18:K18"/>
    <mergeCell ref="P18:Q18"/>
    <mergeCell ref="F19:K19"/>
    <mergeCell ref="R24:S24"/>
    <mergeCell ref="R20:S20"/>
    <mergeCell ref="F20:K20"/>
    <mergeCell ref="L20:M20"/>
    <mergeCell ref="N20:O20"/>
    <mergeCell ref="P20:Q20"/>
    <mergeCell ref="F21:K21"/>
    <mergeCell ref="L21:M21"/>
    <mergeCell ref="N21:O21"/>
    <mergeCell ref="R18:S18"/>
    <mergeCell ref="R19:S19"/>
    <mergeCell ref="L19:M19"/>
    <mergeCell ref="N19:O19"/>
    <mergeCell ref="P19:Q19"/>
    <mergeCell ref="R25:S25"/>
    <mergeCell ref="N25:O25"/>
    <mergeCell ref="P25:Q25"/>
    <mergeCell ref="F25:M25"/>
    <mergeCell ref="P21:Q21"/>
    <mergeCell ref="R22:S22"/>
    <mergeCell ref="N24:O24"/>
    <mergeCell ref="L22:M22"/>
    <mergeCell ref="F24:M24"/>
    <mergeCell ref="P24:Q24"/>
    <mergeCell ref="F22:K22"/>
    <mergeCell ref="N22:O22"/>
    <mergeCell ref="P22:Q22"/>
    <mergeCell ref="F26:M26"/>
    <mergeCell ref="N26:O26"/>
    <mergeCell ref="P26:Q26"/>
    <mergeCell ref="R26:S26"/>
    <mergeCell ref="B28:W30"/>
    <mergeCell ref="B24:E24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1"/>
  <sheetViews>
    <sheetView view="pageBreakPreview" zoomScaleSheetLayoutView="100" zoomScalePageLayoutView="0" workbookViewId="0" topLeftCell="A1">
      <selection activeCell="O12" sqref="O12:S1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6</v>
      </c>
    </row>
    <row r="3" spans="1:27" ht="18" customHeight="1">
      <c r="A3" s="145"/>
      <c r="B3" s="392" t="s">
        <v>182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45"/>
      <c r="AA3">
        <v>1</v>
      </c>
    </row>
    <row r="4" spans="1:25" ht="52.5" customHeight="1">
      <c r="A4" s="224"/>
      <c r="B4" s="194" t="s">
        <v>2</v>
      </c>
      <c r="C4" s="420" t="s">
        <v>142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 t="s">
        <v>7</v>
      </c>
      <c r="R4" s="420"/>
      <c r="S4" s="420"/>
      <c r="T4" s="421" t="s">
        <v>183</v>
      </c>
      <c r="U4" s="422"/>
      <c r="V4" s="422"/>
      <c r="W4" s="422"/>
      <c r="X4" s="423"/>
      <c r="Y4" s="147"/>
    </row>
    <row r="5" spans="1:25" ht="30" customHeight="1">
      <c r="A5" s="145"/>
      <c r="B5" s="195">
        <v>1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8"/>
      <c r="S5" s="448"/>
      <c r="T5" s="449"/>
      <c r="U5" s="449"/>
      <c r="V5" s="449"/>
      <c r="W5" s="449"/>
      <c r="X5" s="449"/>
      <c r="Y5" s="145"/>
    </row>
    <row r="6" spans="1:25" ht="30" customHeight="1">
      <c r="A6" s="145"/>
      <c r="B6" s="195">
        <v>2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8"/>
      <c r="R6" s="448"/>
      <c r="S6" s="448"/>
      <c r="T6" s="449"/>
      <c r="U6" s="449"/>
      <c r="V6" s="449"/>
      <c r="W6" s="449"/>
      <c r="X6" s="449"/>
      <c r="Y6" s="145"/>
    </row>
    <row r="7" spans="1:25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ht="18.75" customHeight="1">
      <c r="A8" s="145"/>
      <c r="B8" s="392" t="s">
        <v>171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4"/>
      <c r="Y8" s="145"/>
    </row>
    <row r="9" spans="1:25" ht="12.75">
      <c r="A9" s="145"/>
      <c r="B9" s="436" t="s">
        <v>3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  <c r="O9" s="442" t="s">
        <v>66</v>
      </c>
      <c r="P9" s="443"/>
      <c r="Q9" s="443"/>
      <c r="R9" s="443"/>
      <c r="S9" s="444"/>
      <c r="T9" s="442" t="s">
        <v>57</v>
      </c>
      <c r="U9" s="443"/>
      <c r="V9" s="443"/>
      <c r="W9" s="443"/>
      <c r="X9" s="444"/>
      <c r="Y9" s="145"/>
    </row>
    <row r="10" spans="1:25" ht="12.75" customHeight="1">
      <c r="A10" s="145"/>
      <c r="B10" s="439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1"/>
      <c r="O10" s="445">
        <f>T10-1</f>
        <v>2009</v>
      </c>
      <c r="P10" s="445"/>
      <c r="Q10" s="445"/>
      <c r="R10" s="445"/>
      <c r="S10" s="445"/>
      <c r="T10" s="446">
        <v>2010</v>
      </c>
      <c r="U10" s="446"/>
      <c r="V10" s="446"/>
      <c r="W10" s="446"/>
      <c r="X10" s="446"/>
      <c r="Y10" s="145"/>
    </row>
    <row r="11" spans="1:25" ht="39.75" customHeight="1">
      <c r="A11" s="145"/>
      <c r="B11" s="426" t="s">
        <v>8</v>
      </c>
      <c r="C11" s="427"/>
      <c r="D11" s="427"/>
      <c r="E11" s="427"/>
      <c r="F11" s="428"/>
      <c r="G11" s="435" t="s">
        <v>189</v>
      </c>
      <c r="H11" s="435"/>
      <c r="I11" s="435"/>
      <c r="J11" s="435"/>
      <c r="K11" s="435"/>
      <c r="L11" s="435"/>
      <c r="M11" s="435"/>
      <c r="N11" s="435"/>
      <c r="O11" s="417"/>
      <c r="P11" s="418"/>
      <c r="Q11" s="418"/>
      <c r="R11" s="418"/>
      <c r="S11" s="419"/>
      <c r="T11" s="417"/>
      <c r="U11" s="418"/>
      <c r="V11" s="418"/>
      <c r="W11" s="418"/>
      <c r="X11" s="419"/>
      <c r="Y11" s="145"/>
    </row>
    <row r="12" spans="1:25" ht="25.5" customHeight="1">
      <c r="A12" s="145"/>
      <c r="B12" s="429"/>
      <c r="C12" s="430"/>
      <c r="D12" s="430"/>
      <c r="E12" s="430"/>
      <c r="F12" s="431"/>
      <c r="G12" s="435" t="s">
        <v>9</v>
      </c>
      <c r="H12" s="435"/>
      <c r="I12" s="435"/>
      <c r="J12" s="435"/>
      <c r="K12" s="435"/>
      <c r="L12" s="435"/>
      <c r="M12" s="435"/>
      <c r="N12" s="435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145"/>
    </row>
    <row r="13" spans="1:25" ht="12.75">
      <c r="A13" s="145"/>
      <c r="B13" s="432"/>
      <c r="C13" s="433"/>
      <c r="D13" s="433"/>
      <c r="E13" s="433"/>
      <c r="F13" s="434"/>
      <c r="G13" s="435" t="s">
        <v>10</v>
      </c>
      <c r="H13" s="435"/>
      <c r="I13" s="435"/>
      <c r="J13" s="435"/>
      <c r="K13" s="435"/>
      <c r="L13" s="435"/>
      <c r="M13" s="435"/>
      <c r="N13" s="435"/>
      <c r="O13" s="425">
        <f>O11+O12</f>
        <v>0</v>
      </c>
      <c r="P13" s="425"/>
      <c r="Q13" s="425"/>
      <c r="R13" s="425"/>
      <c r="S13" s="425"/>
      <c r="T13" s="425">
        <f>T11+T12</f>
        <v>0</v>
      </c>
      <c r="U13" s="425"/>
      <c r="V13" s="425"/>
      <c r="W13" s="425"/>
      <c r="X13" s="425"/>
      <c r="Y13" s="145"/>
    </row>
    <row r="14" spans="1:25" ht="12.75">
      <c r="A14" s="145"/>
      <c r="B14" s="400" t="s">
        <v>172</v>
      </c>
      <c r="C14" s="400"/>
      <c r="D14" s="400"/>
      <c r="E14" s="400"/>
      <c r="F14" s="400"/>
      <c r="G14" s="404" t="s">
        <v>201</v>
      </c>
      <c r="H14" s="405"/>
      <c r="I14" s="405"/>
      <c r="J14" s="405"/>
      <c r="K14" s="405"/>
      <c r="L14" s="405"/>
      <c r="M14" s="405"/>
      <c r="N14" s="406"/>
      <c r="O14" s="425">
        <f>SUM(O15,O16,O17,O18,O19,O20,O21)</f>
        <v>0</v>
      </c>
      <c r="P14" s="425"/>
      <c r="Q14" s="425"/>
      <c r="R14" s="425"/>
      <c r="S14" s="425"/>
      <c r="T14" s="425">
        <f>SUM(T15,T16,T17,T18,T19,T20,T21)</f>
        <v>0</v>
      </c>
      <c r="U14" s="425"/>
      <c r="V14" s="425"/>
      <c r="W14" s="425"/>
      <c r="X14" s="425"/>
      <c r="Y14" s="145"/>
    </row>
    <row r="15" spans="1:25" ht="12.75">
      <c r="A15" s="145"/>
      <c r="B15" s="400"/>
      <c r="C15" s="400"/>
      <c r="D15" s="400"/>
      <c r="E15" s="400"/>
      <c r="F15" s="400"/>
      <c r="G15" s="404" t="s">
        <v>173</v>
      </c>
      <c r="H15" s="402"/>
      <c r="I15" s="402"/>
      <c r="J15" s="402"/>
      <c r="K15" s="402"/>
      <c r="L15" s="402"/>
      <c r="M15" s="402"/>
      <c r="N15" s="403"/>
      <c r="O15" s="417"/>
      <c r="P15" s="418"/>
      <c r="Q15" s="418"/>
      <c r="R15" s="418"/>
      <c r="S15" s="419"/>
      <c r="T15" s="417"/>
      <c r="U15" s="418"/>
      <c r="V15" s="418"/>
      <c r="W15" s="418"/>
      <c r="X15" s="419"/>
      <c r="Y15" s="145"/>
    </row>
    <row r="16" spans="1:25" ht="12.75">
      <c r="A16" s="145"/>
      <c r="B16" s="400"/>
      <c r="C16" s="400"/>
      <c r="D16" s="400"/>
      <c r="E16" s="400"/>
      <c r="F16" s="400"/>
      <c r="G16" s="404" t="s">
        <v>174</v>
      </c>
      <c r="H16" s="407"/>
      <c r="I16" s="407"/>
      <c r="J16" s="407"/>
      <c r="K16" s="407"/>
      <c r="L16" s="407"/>
      <c r="M16" s="407"/>
      <c r="N16" s="408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45"/>
    </row>
    <row r="17" spans="1:25" ht="12.75">
      <c r="A17" s="145"/>
      <c r="B17" s="400"/>
      <c r="C17" s="400"/>
      <c r="D17" s="400"/>
      <c r="E17" s="400"/>
      <c r="F17" s="400"/>
      <c r="G17" s="404" t="s">
        <v>175</v>
      </c>
      <c r="H17" s="402"/>
      <c r="I17" s="402"/>
      <c r="J17" s="402"/>
      <c r="K17" s="402"/>
      <c r="L17" s="402"/>
      <c r="M17" s="402"/>
      <c r="N17" s="403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145"/>
    </row>
    <row r="18" spans="1:25" ht="25.5" customHeight="1">
      <c r="A18" s="145"/>
      <c r="B18" s="400"/>
      <c r="C18" s="400"/>
      <c r="D18" s="400"/>
      <c r="E18" s="400"/>
      <c r="F18" s="400"/>
      <c r="G18" s="392" t="s">
        <v>283</v>
      </c>
      <c r="H18" s="402"/>
      <c r="I18" s="402"/>
      <c r="J18" s="402"/>
      <c r="K18" s="402"/>
      <c r="L18" s="402"/>
      <c r="M18" s="402"/>
      <c r="N18" s="403"/>
      <c r="O18" s="417"/>
      <c r="P18" s="418"/>
      <c r="Q18" s="418"/>
      <c r="R18" s="418"/>
      <c r="S18" s="419"/>
      <c r="T18" s="417"/>
      <c r="U18" s="418"/>
      <c r="V18" s="418"/>
      <c r="W18" s="418"/>
      <c r="X18" s="419"/>
      <c r="Y18" s="145"/>
    </row>
    <row r="19" spans="1:25" ht="17.25" customHeight="1">
      <c r="A19" s="145"/>
      <c r="B19" s="400"/>
      <c r="C19" s="400"/>
      <c r="D19" s="400"/>
      <c r="E19" s="400"/>
      <c r="F19" s="400"/>
      <c r="G19" s="392" t="s">
        <v>176</v>
      </c>
      <c r="H19" s="402"/>
      <c r="I19" s="402"/>
      <c r="J19" s="402"/>
      <c r="K19" s="402"/>
      <c r="L19" s="402"/>
      <c r="M19" s="402"/>
      <c r="N19" s="403"/>
      <c r="O19" s="417"/>
      <c r="P19" s="418"/>
      <c r="Q19" s="418"/>
      <c r="R19" s="418"/>
      <c r="S19" s="419"/>
      <c r="T19" s="417"/>
      <c r="U19" s="418"/>
      <c r="V19" s="418"/>
      <c r="W19" s="418"/>
      <c r="X19" s="419"/>
      <c r="Y19" s="145"/>
    </row>
    <row r="20" spans="1:25" ht="29.25" customHeight="1">
      <c r="A20" s="145"/>
      <c r="B20" s="400"/>
      <c r="C20" s="400"/>
      <c r="D20" s="400"/>
      <c r="E20" s="400"/>
      <c r="F20" s="400"/>
      <c r="G20" s="392" t="s">
        <v>177</v>
      </c>
      <c r="H20" s="402"/>
      <c r="I20" s="402"/>
      <c r="J20" s="402"/>
      <c r="K20" s="402"/>
      <c r="L20" s="402"/>
      <c r="M20" s="402"/>
      <c r="N20" s="403"/>
      <c r="O20" s="417"/>
      <c r="P20" s="418"/>
      <c r="Q20" s="418"/>
      <c r="R20" s="418"/>
      <c r="S20" s="419"/>
      <c r="T20" s="417"/>
      <c r="U20" s="418"/>
      <c r="V20" s="418"/>
      <c r="W20" s="418"/>
      <c r="X20" s="419"/>
      <c r="Y20" s="145"/>
    </row>
    <row r="21" spans="1:25" ht="12.75" customHeight="1">
      <c r="A21" s="145"/>
      <c r="B21" s="400"/>
      <c r="C21" s="400"/>
      <c r="D21" s="400"/>
      <c r="E21" s="400"/>
      <c r="F21" s="400"/>
      <c r="G21" s="392" t="s">
        <v>266</v>
      </c>
      <c r="H21" s="402"/>
      <c r="I21" s="402"/>
      <c r="J21" s="402"/>
      <c r="K21" s="402"/>
      <c r="L21" s="402"/>
      <c r="M21" s="402"/>
      <c r="N21" s="403"/>
      <c r="O21" s="417"/>
      <c r="P21" s="418"/>
      <c r="Q21" s="418"/>
      <c r="R21" s="418"/>
      <c r="S21" s="419"/>
      <c r="T21" s="417"/>
      <c r="U21" s="418"/>
      <c r="V21" s="418"/>
      <c r="W21" s="418"/>
      <c r="X21" s="419"/>
      <c r="Y21" s="145"/>
    </row>
    <row r="22" spans="1:25" ht="12.75">
      <c r="A22" s="145"/>
      <c r="B22" s="401"/>
      <c r="C22" s="401"/>
      <c r="D22" s="401"/>
      <c r="E22" s="401"/>
      <c r="F22" s="401"/>
      <c r="G22" s="395" t="s">
        <v>10</v>
      </c>
      <c r="H22" s="396"/>
      <c r="I22" s="396"/>
      <c r="J22" s="396"/>
      <c r="K22" s="396"/>
      <c r="L22" s="396"/>
      <c r="M22" s="396"/>
      <c r="N22" s="397"/>
      <c r="O22" s="412">
        <f>SUM(O15:S21)</f>
        <v>0</v>
      </c>
      <c r="P22" s="412"/>
      <c r="Q22" s="412"/>
      <c r="R22" s="412"/>
      <c r="S22" s="412"/>
      <c r="T22" s="412">
        <f>SUM(T15:X21)</f>
        <v>0</v>
      </c>
      <c r="U22" s="412"/>
      <c r="V22" s="412"/>
      <c r="W22" s="412"/>
      <c r="X22" s="412"/>
      <c r="Y22" s="145"/>
    </row>
    <row r="23" spans="1:25" ht="21" customHeight="1">
      <c r="A23" s="145"/>
      <c r="B23" s="392" t="s">
        <v>140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9"/>
      <c r="O23" s="413">
        <f>O13-O14</f>
        <v>0</v>
      </c>
      <c r="P23" s="414"/>
      <c r="Q23" s="414"/>
      <c r="R23" s="414"/>
      <c r="S23" s="415"/>
      <c r="T23" s="413">
        <f>T13-T14</f>
        <v>0</v>
      </c>
      <c r="U23" s="414"/>
      <c r="V23" s="414"/>
      <c r="W23" s="414"/>
      <c r="X23" s="415"/>
      <c r="Y23" s="145"/>
    </row>
    <row r="24" spans="1:25" ht="21.75" customHeight="1">
      <c r="A24" s="145"/>
      <c r="B24" s="392" t="s">
        <v>254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9"/>
      <c r="O24" s="409"/>
      <c r="P24" s="410"/>
      <c r="Q24" s="410"/>
      <c r="R24" s="410"/>
      <c r="S24" s="411"/>
      <c r="T24" s="409"/>
      <c r="U24" s="410"/>
      <c r="V24" s="410"/>
      <c r="W24" s="410"/>
      <c r="X24" s="411"/>
      <c r="Y24" s="145"/>
    </row>
    <row r="25" spans="1:25" ht="27" customHeight="1">
      <c r="A25" s="146"/>
      <c r="B25" s="392" t="s">
        <v>141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4"/>
      <c r="O25" s="416">
        <f>O23-O24</f>
        <v>0</v>
      </c>
      <c r="P25" s="416"/>
      <c r="Q25" s="416"/>
      <c r="R25" s="416"/>
      <c r="S25" s="416"/>
      <c r="T25" s="416">
        <f>T23-T24</f>
        <v>0</v>
      </c>
      <c r="U25" s="416"/>
      <c r="V25" s="416"/>
      <c r="W25" s="416"/>
      <c r="X25" s="416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/>
      <c r="Y27" s="145"/>
    </row>
    <row r="28" spans="1:25" ht="12.75">
      <c r="A28" s="145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  <c r="Y28" s="145"/>
    </row>
    <row r="29" spans="1:25" ht="39" customHeight="1" hidden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 hidden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sheetProtection formatCells="0" formatRows="0" selectLockedCells="1"/>
  <mergeCells count="63">
    <mergeCell ref="C6:P6"/>
    <mergeCell ref="Q6:S6"/>
    <mergeCell ref="T6:X6"/>
    <mergeCell ref="C5:P5"/>
    <mergeCell ref="Q5:S5"/>
    <mergeCell ref="T5:X5"/>
    <mergeCell ref="G12:N12"/>
    <mergeCell ref="G13:N13"/>
    <mergeCell ref="O11:S11"/>
    <mergeCell ref="B9:N10"/>
    <mergeCell ref="O9:S9"/>
    <mergeCell ref="T9:X9"/>
    <mergeCell ref="O10:S10"/>
    <mergeCell ref="T10:X10"/>
    <mergeCell ref="T16:X16"/>
    <mergeCell ref="O15:S15"/>
    <mergeCell ref="T14:X14"/>
    <mergeCell ref="B8:X8"/>
    <mergeCell ref="B11:F13"/>
    <mergeCell ref="G11:N11"/>
    <mergeCell ref="O13:S13"/>
    <mergeCell ref="T13:X13"/>
    <mergeCell ref="O12:S12"/>
    <mergeCell ref="T12:X12"/>
    <mergeCell ref="B3:X3"/>
    <mergeCell ref="C4:P4"/>
    <mergeCell ref="Q4:S4"/>
    <mergeCell ref="T4:X4"/>
    <mergeCell ref="T11:X11"/>
    <mergeCell ref="O17:S17"/>
    <mergeCell ref="O14:S14"/>
    <mergeCell ref="T17:X17"/>
    <mergeCell ref="T15:X15"/>
    <mergeCell ref="O16:S16"/>
    <mergeCell ref="O25:S25"/>
    <mergeCell ref="T25:X25"/>
    <mergeCell ref="T18:X18"/>
    <mergeCell ref="T19:X19"/>
    <mergeCell ref="T20:X20"/>
    <mergeCell ref="T21:X21"/>
    <mergeCell ref="O18:S18"/>
    <mergeCell ref="O19:S19"/>
    <mergeCell ref="O20:S20"/>
    <mergeCell ref="O21:S21"/>
    <mergeCell ref="T24:X24"/>
    <mergeCell ref="G19:N19"/>
    <mergeCell ref="G20:N20"/>
    <mergeCell ref="G21:N21"/>
    <mergeCell ref="O22:S22"/>
    <mergeCell ref="T22:X22"/>
    <mergeCell ref="O23:S23"/>
    <mergeCell ref="T23:X23"/>
    <mergeCell ref="O24:S24"/>
    <mergeCell ref="B25:N25"/>
    <mergeCell ref="G22:N22"/>
    <mergeCell ref="B23:N23"/>
    <mergeCell ref="B24:N24"/>
    <mergeCell ref="B14:F22"/>
    <mergeCell ref="G18:N18"/>
    <mergeCell ref="G17:N17"/>
    <mergeCell ref="G14:N14"/>
    <mergeCell ref="G15:N15"/>
    <mergeCell ref="G16:N16"/>
  </mergeCells>
  <dataValidations count="1">
    <dataValidation allowBlank="1" showInputMessage="1" showErrorMessage="1" sqref="Q5:S6"/>
  </dataValidations>
  <printOptions/>
  <pageMargins left="0.56" right="0.37" top="1" bottom="1" header="0.5" footer="0.5"/>
  <pageSetup horizontalDpi="600" verticalDpi="600" orientation="portrait" paperSize="9" scale="94" r:id="rId3"/>
  <headerFooter alignWithMargins="0">
    <oddFooter>&amp;LPROW_4.1/413_312/10/01/EPO&amp;RStrona 4 z 16</oddFooter>
  </headerFooter>
  <ignoredErrors>
    <ignoredError sqref="O22:O23 T22:T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68" t="s">
        <v>95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145"/>
    </row>
    <row r="4" spans="1:25" ht="12.75">
      <c r="A4" s="145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145"/>
    </row>
    <row r="5" spans="1:25" ht="18" customHeight="1">
      <c r="A5" s="145"/>
      <c r="B5" s="392" t="s">
        <v>143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145"/>
    </row>
    <row r="6" spans="1:25" ht="188.25" customHeight="1">
      <c r="A6" s="145"/>
      <c r="B6" s="400" t="s">
        <v>229</v>
      </c>
      <c r="C6" s="400"/>
      <c r="D6" s="400"/>
      <c r="E6" s="400"/>
      <c r="F6" s="400"/>
      <c r="G6" s="400"/>
      <c r="H6" s="400"/>
      <c r="I6" s="400"/>
      <c r="J6" s="400"/>
      <c r="K6" s="466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8"/>
      <c r="Y6" s="145"/>
    </row>
    <row r="7" spans="1:25" ht="12.75">
      <c r="A7" s="145"/>
      <c r="B7" s="295" t="s">
        <v>207</v>
      </c>
      <c r="C7" s="469"/>
      <c r="D7" s="469"/>
      <c r="E7" s="469"/>
      <c r="F7" s="469"/>
      <c r="G7" s="469"/>
      <c r="H7" s="469"/>
      <c r="I7" s="469"/>
      <c r="J7" s="469"/>
      <c r="K7" s="470"/>
      <c r="L7" s="471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3"/>
      <c r="Y7" s="145"/>
    </row>
    <row r="8" spans="1:25" ht="16.5" customHeight="1">
      <c r="A8" s="145"/>
      <c r="B8" s="298"/>
      <c r="C8" s="299"/>
      <c r="D8" s="299"/>
      <c r="E8" s="299"/>
      <c r="F8" s="299"/>
      <c r="G8" s="299"/>
      <c r="H8" s="299"/>
      <c r="I8" s="299"/>
      <c r="J8" s="299"/>
      <c r="K8" s="474"/>
      <c r="L8" s="204"/>
      <c r="M8" s="38"/>
      <c r="N8" s="476" t="s">
        <v>184</v>
      </c>
      <c r="O8" s="476"/>
      <c r="P8" s="476"/>
      <c r="Q8" s="476"/>
      <c r="R8" s="476"/>
      <c r="S8" s="476"/>
      <c r="T8" s="476"/>
      <c r="U8" s="477"/>
      <c r="V8" s="477"/>
      <c r="W8" s="477"/>
      <c r="X8" s="276"/>
      <c r="Y8" s="145"/>
    </row>
    <row r="9" spans="1:25" ht="12.75">
      <c r="A9" s="145"/>
      <c r="B9" s="298"/>
      <c r="C9" s="299"/>
      <c r="D9" s="299"/>
      <c r="E9" s="299"/>
      <c r="F9" s="299"/>
      <c r="G9" s="299"/>
      <c r="H9" s="299"/>
      <c r="I9" s="299"/>
      <c r="J9" s="299"/>
      <c r="K9" s="475"/>
      <c r="L9" s="471"/>
      <c r="M9" s="476"/>
      <c r="N9" s="476"/>
      <c r="O9" s="476"/>
      <c r="P9" s="476"/>
      <c r="Q9" s="476"/>
      <c r="R9" s="476"/>
      <c r="S9" s="476"/>
      <c r="T9" s="476"/>
      <c r="U9" s="8"/>
      <c r="V9" s="8"/>
      <c r="W9" s="8"/>
      <c r="X9" s="28"/>
      <c r="Y9" s="145"/>
    </row>
    <row r="10" spans="1:25" ht="15.75" customHeight="1">
      <c r="A10" s="145"/>
      <c r="B10" s="298"/>
      <c r="C10" s="299"/>
      <c r="D10" s="299"/>
      <c r="E10" s="299"/>
      <c r="F10" s="299"/>
      <c r="G10" s="299"/>
      <c r="H10" s="299"/>
      <c r="I10" s="299"/>
      <c r="J10" s="299"/>
      <c r="K10" s="474"/>
      <c r="L10" s="204"/>
      <c r="M10" s="38"/>
      <c r="N10" s="476" t="s">
        <v>185</v>
      </c>
      <c r="O10" s="476"/>
      <c r="P10" s="476"/>
      <c r="Q10" s="476"/>
      <c r="R10" s="476"/>
      <c r="S10" s="476"/>
      <c r="T10" s="476"/>
      <c r="U10" s="477"/>
      <c r="V10" s="477"/>
      <c r="W10" s="477"/>
      <c r="X10" s="276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51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9"/>
      <c r="Y11" s="145"/>
    </row>
    <row r="12" spans="1:25" ht="12.75">
      <c r="A12" s="145"/>
      <c r="B12" s="295" t="s">
        <v>186</v>
      </c>
      <c r="C12" s="333"/>
      <c r="D12" s="333"/>
      <c r="E12" s="333"/>
      <c r="F12" s="333"/>
      <c r="G12" s="333"/>
      <c r="H12" s="333"/>
      <c r="I12" s="333"/>
      <c r="J12" s="334"/>
      <c r="K12" s="327" t="s">
        <v>199</v>
      </c>
      <c r="L12" s="328"/>
      <c r="M12" s="328"/>
      <c r="N12" s="329"/>
      <c r="O12" s="479" t="s">
        <v>200</v>
      </c>
      <c r="P12" s="480"/>
      <c r="Q12" s="480"/>
      <c r="R12" s="480"/>
      <c r="S12" s="480"/>
      <c r="T12" s="480"/>
      <c r="U12" s="480"/>
      <c r="V12" s="480"/>
      <c r="W12" s="480"/>
      <c r="X12" s="481"/>
      <c r="Y12" s="145"/>
    </row>
    <row r="13" spans="1:25" ht="12.75">
      <c r="A13" s="145"/>
      <c r="B13" s="459"/>
      <c r="C13" s="460"/>
      <c r="D13" s="460"/>
      <c r="E13" s="460"/>
      <c r="F13" s="460"/>
      <c r="G13" s="460"/>
      <c r="H13" s="460"/>
      <c r="I13" s="460"/>
      <c r="J13" s="461"/>
      <c r="K13" s="491"/>
      <c r="L13" s="492"/>
      <c r="M13" s="492"/>
      <c r="N13" s="493"/>
      <c r="O13" s="482"/>
      <c r="P13" s="483"/>
      <c r="Q13" s="483"/>
      <c r="R13" s="483"/>
      <c r="S13" s="483"/>
      <c r="T13" s="483"/>
      <c r="U13" s="483"/>
      <c r="V13" s="483"/>
      <c r="W13" s="483"/>
      <c r="X13" s="484"/>
      <c r="Y13" s="145"/>
    </row>
    <row r="14" spans="1:25" ht="12.75">
      <c r="A14" s="145"/>
      <c r="B14" s="459"/>
      <c r="C14" s="460"/>
      <c r="D14" s="460"/>
      <c r="E14" s="460"/>
      <c r="F14" s="460"/>
      <c r="G14" s="460"/>
      <c r="H14" s="460"/>
      <c r="I14" s="460"/>
      <c r="J14" s="461"/>
      <c r="K14" s="494"/>
      <c r="L14" s="495"/>
      <c r="M14" s="495"/>
      <c r="N14" s="496"/>
      <c r="O14" s="485"/>
      <c r="P14" s="486"/>
      <c r="Q14" s="486"/>
      <c r="R14" s="486"/>
      <c r="S14" s="486"/>
      <c r="T14" s="486"/>
      <c r="U14" s="486"/>
      <c r="V14" s="486"/>
      <c r="W14" s="486"/>
      <c r="X14" s="487"/>
      <c r="Y14" s="145"/>
    </row>
    <row r="15" spans="1:25" ht="12.75">
      <c r="A15" s="145"/>
      <c r="B15" s="459"/>
      <c r="C15" s="462"/>
      <c r="D15" s="462"/>
      <c r="E15" s="462"/>
      <c r="F15" s="462"/>
      <c r="G15" s="462"/>
      <c r="H15" s="462"/>
      <c r="I15" s="462"/>
      <c r="J15" s="461"/>
      <c r="K15" s="494"/>
      <c r="L15" s="495"/>
      <c r="M15" s="495"/>
      <c r="N15" s="496"/>
      <c r="O15" s="485"/>
      <c r="P15" s="486"/>
      <c r="Q15" s="486"/>
      <c r="R15" s="486"/>
      <c r="S15" s="486"/>
      <c r="T15" s="486"/>
      <c r="U15" s="486"/>
      <c r="V15" s="486"/>
      <c r="W15" s="486"/>
      <c r="X15" s="487"/>
      <c r="Y15" s="145"/>
    </row>
    <row r="16" spans="1:25" ht="51" customHeight="1">
      <c r="A16" s="145"/>
      <c r="B16" s="463"/>
      <c r="C16" s="464"/>
      <c r="D16" s="464"/>
      <c r="E16" s="464"/>
      <c r="F16" s="464"/>
      <c r="G16" s="464"/>
      <c r="H16" s="464"/>
      <c r="I16" s="464"/>
      <c r="J16" s="464"/>
      <c r="K16" s="497"/>
      <c r="L16" s="498"/>
      <c r="M16" s="498"/>
      <c r="N16" s="499"/>
      <c r="O16" s="488"/>
      <c r="P16" s="489"/>
      <c r="Q16" s="489"/>
      <c r="R16" s="489"/>
      <c r="S16" s="489"/>
      <c r="T16" s="489"/>
      <c r="U16" s="489"/>
      <c r="V16" s="489"/>
      <c r="W16" s="489"/>
      <c r="X16" s="490"/>
      <c r="Y16" s="145"/>
    </row>
    <row r="17" spans="1:25" ht="12.75">
      <c r="A17" s="145"/>
      <c r="B17" s="295" t="s">
        <v>100</v>
      </c>
      <c r="C17" s="452"/>
      <c r="D17" s="452"/>
      <c r="E17" s="452"/>
      <c r="F17" s="452"/>
      <c r="G17" s="452"/>
      <c r="H17" s="452"/>
      <c r="I17" s="452"/>
      <c r="J17" s="453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54"/>
      <c r="C18" s="455"/>
      <c r="D18" s="455"/>
      <c r="E18" s="455"/>
      <c r="F18" s="455"/>
      <c r="G18" s="455"/>
      <c r="H18" s="455"/>
      <c r="I18" s="455"/>
      <c r="J18" s="456"/>
      <c r="K18" s="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7"/>
      <c r="Y18" s="145"/>
    </row>
    <row r="19" spans="1:25" ht="12.75">
      <c r="A19" s="145"/>
      <c r="B19" s="454"/>
      <c r="C19" s="455"/>
      <c r="D19" s="455"/>
      <c r="E19" s="455"/>
      <c r="F19" s="455"/>
      <c r="G19" s="455"/>
      <c r="H19" s="455"/>
      <c r="I19" s="455"/>
      <c r="J19" s="456"/>
      <c r="K19" s="6"/>
      <c r="L19" s="261" t="s">
        <v>208</v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7"/>
      <c r="Y19" s="145"/>
    </row>
    <row r="20" spans="1:25" ht="26.25" customHeight="1">
      <c r="A20" s="145"/>
      <c r="B20" s="454"/>
      <c r="C20" s="455"/>
      <c r="D20" s="455"/>
      <c r="E20" s="455"/>
      <c r="F20" s="455"/>
      <c r="G20" s="455"/>
      <c r="H20" s="455"/>
      <c r="I20" s="455"/>
      <c r="J20" s="456"/>
      <c r="K20" s="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7"/>
      <c r="Y20" s="145"/>
    </row>
    <row r="21" spans="1:25" ht="12.75">
      <c r="A21" s="145"/>
      <c r="B21" s="454"/>
      <c r="C21" s="455"/>
      <c r="D21" s="455"/>
      <c r="E21" s="455"/>
      <c r="F21" s="455"/>
      <c r="G21" s="455"/>
      <c r="H21" s="455"/>
      <c r="I21" s="455"/>
      <c r="J21" s="456"/>
      <c r="K21" s="6"/>
      <c r="L21" s="324" t="s">
        <v>80</v>
      </c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7"/>
      <c r="Y21" s="145"/>
    </row>
    <row r="22" spans="1:25" ht="24.75" customHeight="1">
      <c r="A22" s="145"/>
      <c r="B22" s="454"/>
      <c r="C22" s="455"/>
      <c r="D22" s="455"/>
      <c r="E22" s="455"/>
      <c r="F22" s="455"/>
      <c r="G22" s="455"/>
      <c r="H22" s="455"/>
      <c r="I22" s="455"/>
      <c r="J22" s="456"/>
      <c r="K22" s="6"/>
      <c r="L22" s="285"/>
      <c r="M22" s="285"/>
      <c r="N22" s="285"/>
      <c r="O22" s="11"/>
      <c r="P22" s="286"/>
      <c r="Q22" s="286"/>
      <c r="R22" s="286"/>
      <c r="S22" s="45"/>
      <c r="T22" s="286"/>
      <c r="U22" s="286"/>
      <c r="V22" s="286"/>
      <c r="W22" s="286"/>
      <c r="X22" s="7"/>
      <c r="Y22" s="145"/>
    </row>
    <row r="23" spans="1:25" ht="12.75">
      <c r="A23" s="145"/>
      <c r="B23" s="454"/>
      <c r="C23" s="455"/>
      <c r="D23" s="455"/>
      <c r="E23" s="455"/>
      <c r="F23" s="455"/>
      <c r="G23" s="455"/>
      <c r="H23" s="455"/>
      <c r="I23" s="455"/>
      <c r="J23" s="456"/>
      <c r="K23" s="6"/>
      <c r="L23" s="324" t="s">
        <v>81</v>
      </c>
      <c r="M23" s="324"/>
      <c r="N23" s="324"/>
      <c r="O23" s="478"/>
      <c r="P23" s="261" t="s">
        <v>96</v>
      </c>
      <c r="Q23" s="261"/>
      <c r="R23" s="261"/>
      <c r="S23" s="27"/>
      <c r="T23" s="261" t="s">
        <v>97</v>
      </c>
      <c r="U23" s="261"/>
      <c r="V23" s="261"/>
      <c r="W23" s="261"/>
      <c r="X23" s="7"/>
      <c r="Y23" s="145"/>
    </row>
    <row r="24" spans="1:25" ht="29.25" customHeight="1">
      <c r="A24" s="145"/>
      <c r="B24" s="454"/>
      <c r="C24" s="455"/>
      <c r="D24" s="455"/>
      <c r="E24" s="455"/>
      <c r="F24" s="455"/>
      <c r="G24" s="455"/>
      <c r="H24" s="455"/>
      <c r="I24" s="455"/>
      <c r="J24" s="456"/>
      <c r="K24" s="6"/>
      <c r="L24" s="314"/>
      <c r="M24" s="314"/>
      <c r="N24" s="314"/>
      <c r="O24" s="314"/>
      <c r="P24" s="314"/>
      <c r="Q24" s="45"/>
      <c r="R24" s="45"/>
      <c r="S24" s="286"/>
      <c r="T24" s="286"/>
      <c r="U24" s="286"/>
      <c r="V24" s="286"/>
      <c r="W24" s="286"/>
      <c r="X24" s="7"/>
      <c r="Y24" s="145"/>
    </row>
    <row r="25" spans="1:25" ht="29.25" customHeight="1">
      <c r="A25" s="145"/>
      <c r="B25" s="335"/>
      <c r="C25" s="336"/>
      <c r="D25" s="336"/>
      <c r="E25" s="336"/>
      <c r="F25" s="336"/>
      <c r="G25" s="336"/>
      <c r="H25" s="336"/>
      <c r="I25" s="336"/>
      <c r="J25" s="337"/>
      <c r="K25" s="9"/>
      <c r="L25" s="293" t="s">
        <v>98</v>
      </c>
      <c r="M25" s="293"/>
      <c r="N25" s="293"/>
      <c r="O25" s="293"/>
      <c r="P25" s="293"/>
      <c r="Q25" s="465"/>
      <c r="R25" s="465"/>
      <c r="S25" s="293" t="s">
        <v>99</v>
      </c>
      <c r="T25" s="293"/>
      <c r="U25" s="293"/>
      <c r="V25" s="293"/>
      <c r="W25" s="293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  <c r="S28" s="458"/>
      <c r="T28" s="458"/>
      <c r="U28" s="458"/>
      <c r="V28" s="458"/>
      <c r="W28" s="145"/>
      <c r="X28" s="145"/>
      <c r="Y28" s="145"/>
    </row>
    <row r="29" spans="1:25" ht="26.25" customHeight="1">
      <c r="A29" s="145"/>
      <c r="B29" s="450" t="s">
        <v>209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&amp;LPROW_4.1/413_312/10/01/EPO&amp;RStrona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89" t="s">
        <v>210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4"/>
      <c r="Z7" s="144"/>
    </row>
    <row r="8" spans="1:26" ht="15" customHeight="1">
      <c r="A8" s="145"/>
      <c r="B8" s="145"/>
      <c r="C8" s="500" t="s">
        <v>268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2"/>
      <c r="Z8" s="144"/>
    </row>
    <row r="9" spans="1:26" ht="81" customHeight="1">
      <c r="A9" s="145"/>
      <c r="B9" s="144"/>
      <c r="C9" s="466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8"/>
      <c r="Z9" s="144"/>
    </row>
    <row r="10" spans="1:26" ht="19.5" customHeight="1">
      <c r="A10" s="145"/>
      <c r="B10" s="144"/>
      <c r="C10" s="500" t="s">
        <v>162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2"/>
      <c r="Z10" s="144"/>
    </row>
    <row r="11" spans="1:26" ht="87" customHeight="1">
      <c r="A11" s="145"/>
      <c r="B11" s="144"/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8"/>
      <c r="Z11" s="144"/>
    </row>
    <row r="12" spans="1:26" ht="17.25" customHeight="1">
      <c r="A12" s="145"/>
      <c r="B12" s="144"/>
      <c r="C12" s="392" t="s">
        <v>163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  <c r="Z12" s="144"/>
    </row>
    <row r="13" spans="1:26" ht="18" customHeight="1">
      <c r="A13" s="145"/>
      <c r="B13" s="144"/>
      <c r="C13" s="500" t="s">
        <v>164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2"/>
      <c r="Z13" s="144"/>
    </row>
    <row r="14" spans="1:26" ht="83.25" customHeight="1">
      <c r="A14" s="145"/>
      <c r="B14" s="144"/>
      <c r="C14" s="466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8"/>
      <c r="Z14" s="144"/>
    </row>
    <row r="15" spans="1:26" ht="33.75" customHeight="1">
      <c r="A15" s="145"/>
      <c r="B15" s="144"/>
      <c r="C15" s="500" t="s">
        <v>165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2"/>
      <c r="Z15" s="144"/>
    </row>
    <row r="16" spans="1:26" ht="73.5" customHeight="1">
      <c r="A16" s="145"/>
      <c r="B16" s="144"/>
      <c r="C16" s="466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8"/>
      <c r="Z16" s="144"/>
    </row>
    <row r="17" spans="1:26" ht="30" customHeight="1">
      <c r="A17" s="145"/>
      <c r="B17" s="144"/>
      <c r="C17" s="500" t="s">
        <v>187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2"/>
      <c r="Z17" s="144"/>
    </row>
    <row r="18" spans="1:26" ht="82.5" customHeight="1">
      <c r="A18" s="145"/>
      <c r="B18" s="144"/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8"/>
      <c r="Z18" s="144"/>
    </row>
    <row r="19" spans="1:26" ht="19.5" customHeight="1">
      <c r="A19" s="145"/>
      <c r="B19" s="145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2"/>
      <c r="Z19" s="144"/>
    </row>
    <row r="20" spans="1:26" ht="105.75" customHeight="1">
      <c r="A20" s="145"/>
      <c r="B20" s="145"/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8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&amp;LPROW_4.1/413_312/10/01/EPO&amp;RStrona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29"/>
  <sheetViews>
    <sheetView view="pageBreakPreview" zoomScaleSheetLayoutView="100" zoomScalePageLayoutView="0" workbookViewId="0" topLeftCell="A1">
      <selection activeCell="Q7" sqref="Q7:R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16</v>
      </c>
    </row>
    <row r="2" spans="1:32" ht="23.25" customHeight="1">
      <c r="A2" s="145"/>
      <c r="B2" s="389" t="s">
        <v>211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4"/>
      <c r="AC2" s="145"/>
      <c r="AD2" s="1"/>
      <c r="AE2">
        <v>7</v>
      </c>
      <c r="AF2">
        <v>17</v>
      </c>
    </row>
    <row r="3" spans="1:32" ht="12.75">
      <c r="A3" s="145"/>
      <c r="B3" s="534" t="s">
        <v>190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145"/>
      <c r="AD3" s="1"/>
      <c r="AE3">
        <v>2</v>
      </c>
      <c r="AF3">
        <v>2</v>
      </c>
    </row>
    <row r="4" spans="1:30" ht="12.75">
      <c r="A4" s="145"/>
      <c r="B4" s="535" t="s">
        <v>2</v>
      </c>
      <c r="C4" s="537" t="s">
        <v>101</v>
      </c>
      <c r="D4" s="538"/>
      <c r="E4" s="538"/>
      <c r="F4" s="538"/>
      <c r="G4" s="538"/>
      <c r="H4" s="538"/>
      <c r="I4" s="539"/>
      <c r="J4" s="521" t="s">
        <v>7</v>
      </c>
      <c r="K4" s="523">
        <f>'Sekcja B3 i B4'!T10</f>
        <v>2010</v>
      </c>
      <c r="L4" s="524"/>
      <c r="M4" s="524"/>
      <c r="N4" s="524"/>
      <c r="O4" s="524"/>
      <c r="P4" s="525"/>
      <c r="Q4" s="523">
        <f>IF('Sekcja B3 i B4'!T10&lt;2013,'Sekcja B3 i B4'!T10+1,"")</f>
        <v>2011</v>
      </c>
      <c r="R4" s="524"/>
      <c r="S4" s="524"/>
      <c r="T4" s="524"/>
      <c r="U4" s="524"/>
      <c r="V4" s="525"/>
      <c r="W4" s="515">
        <f>IF('Sekcja B3 i B4'!T10&lt;2013,'Sekcja B3 i B4'!T10+2,"")</f>
        <v>2012</v>
      </c>
      <c r="X4" s="515"/>
      <c r="Y4" s="515"/>
      <c r="Z4" s="515"/>
      <c r="AA4" s="515"/>
      <c r="AB4" s="515"/>
      <c r="AC4" s="145"/>
      <c r="AD4" s="1"/>
    </row>
    <row r="5" spans="1:30" ht="40.5" customHeight="1">
      <c r="A5" s="161"/>
      <c r="B5" s="536"/>
      <c r="C5" s="540"/>
      <c r="D5" s="541"/>
      <c r="E5" s="541"/>
      <c r="F5" s="541"/>
      <c r="G5" s="541"/>
      <c r="H5" s="541"/>
      <c r="I5" s="542"/>
      <c r="J5" s="522"/>
      <c r="K5" s="519" t="s">
        <v>12</v>
      </c>
      <c r="L5" s="520"/>
      <c r="M5" s="519" t="s">
        <v>258</v>
      </c>
      <c r="N5" s="520"/>
      <c r="O5" s="517" t="s">
        <v>274</v>
      </c>
      <c r="P5" s="518"/>
      <c r="Q5" s="519" t="s">
        <v>12</v>
      </c>
      <c r="R5" s="520"/>
      <c r="S5" s="519" t="s">
        <v>258</v>
      </c>
      <c r="T5" s="520"/>
      <c r="U5" s="517" t="s">
        <v>274</v>
      </c>
      <c r="V5" s="518"/>
      <c r="W5" s="519" t="s">
        <v>12</v>
      </c>
      <c r="X5" s="520"/>
      <c r="Y5" s="516" t="s">
        <v>258</v>
      </c>
      <c r="Z5" s="516"/>
      <c r="AA5" s="515" t="s">
        <v>274</v>
      </c>
      <c r="AB5" s="515"/>
      <c r="AC5" s="145"/>
      <c r="AD5" s="1"/>
    </row>
    <row r="6" spans="1:30" ht="24.75" customHeight="1">
      <c r="A6" s="145"/>
      <c r="B6" s="15">
        <v>1</v>
      </c>
      <c r="C6" s="512"/>
      <c r="D6" s="513"/>
      <c r="E6" s="513"/>
      <c r="F6" s="513"/>
      <c r="G6" s="513"/>
      <c r="H6" s="513"/>
      <c r="I6" s="514"/>
      <c r="J6" s="16"/>
      <c r="K6" s="508"/>
      <c r="L6" s="509"/>
      <c r="M6" s="510"/>
      <c r="N6" s="511"/>
      <c r="O6" s="506">
        <f>ROUND(K6*M6,2)</f>
        <v>0</v>
      </c>
      <c r="P6" s="507"/>
      <c r="Q6" s="508"/>
      <c r="R6" s="509"/>
      <c r="S6" s="510"/>
      <c r="T6" s="511"/>
      <c r="U6" s="506">
        <f>ROUND(Q6*S6,2)</f>
        <v>0</v>
      </c>
      <c r="V6" s="507"/>
      <c r="W6" s="508"/>
      <c r="X6" s="509"/>
      <c r="Y6" s="505"/>
      <c r="Z6" s="505"/>
      <c r="AA6" s="506">
        <f>ROUND(W6*Y6,2)</f>
        <v>0</v>
      </c>
      <c r="AB6" s="507"/>
      <c r="AC6" s="145"/>
      <c r="AD6" s="1"/>
    </row>
    <row r="7" spans="1:30" ht="24.75" customHeight="1">
      <c r="A7" s="145"/>
      <c r="B7" s="15">
        <v>2</v>
      </c>
      <c r="C7" s="512"/>
      <c r="D7" s="513"/>
      <c r="E7" s="513"/>
      <c r="F7" s="513"/>
      <c r="G7" s="513"/>
      <c r="H7" s="513"/>
      <c r="I7" s="514"/>
      <c r="J7" s="16"/>
      <c r="K7" s="508"/>
      <c r="L7" s="509"/>
      <c r="M7" s="510"/>
      <c r="N7" s="511"/>
      <c r="O7" s="506">
        <f>ROUND(K7*M7,2)</f>
        <v>0</v>
      </c>
      <c r="P7" s="507"/>
      <c r="Q7" s="508"/>
      <c r="R7" s="509"/>
      <c r="S7" s="510"/>
      <c r="T7" s="511"/>
      <c r="U7" s="506">
        <f>ROUND(Q7*S7,2)</f>
        <v>0</v>
      </c>
      <c r="V7" s="507"/>
      <c r="W7" s="508"/>
      <c r="X7" s="509"/>
      <c r="Y7" s="505"/>
      <c r="Z7" s="505"/>
      <c r="AA7" s="506">
        <f>ROUND(W7*Y7,2)</f>
        <v>0</v>
      </c>
      <c r="AB7" s="507"/>
      <c r="AC7" s="145"/>
      <c r="AD7" s="1"/>
    </row>
    <row r="8" spans="1:30" ht="20.25" customHeight="1">
      <c r="A8" s="145"/>
      <c r="B8" s="519" t="s">
        <v>10</v>
      </c>
      <c r="C8" s="533"/>
      <c r="D8" s="533"/>
      <c r="E8" s="533"/>
      <c r="F8" s="533"/>
      <c r="G8" s="533"/>
      <c r="H8" s="533"/>
      <c r="I8" s="520"/>
      <c r="J8" s="13" t="s">
        <v>11</v>
      </c>
      <c r="K8" s="531" t="s">
        <v>11</v>
      </c>
      <c r="L8" s="532"/>
      <c r="M8" s="526" t="s">
        <v>11</v>
      </c>
      <c r="N8" s="527"/>
      <c r="O8" s="506">
        <f>SUM(O6:P7)</f>
        <v>0</v>
      </c>
      <c r="P8" s="507"/>
      <c r="Q8" s="531" t="s">
        <v>11</v>
      </c>
      <c r="R8" s="532"/>
      <c r="S8" s="526" t="s">
        <v>11</v>
      </c>
      <c r="T8" s="527"/>
      <c r="U8" s="506">
        <f>SUM(U6:V7)</f>
        <v>0</v>
      </c>
      <c r="V8" s="507"/>
      <c r="W8" s="531" t="s">
        <v>11</v>
      </c>
      <c r="X8" s="532"/>
      <c r="Y8" s="530" t="s">
        <v>11</v>
      </c>
      <c r="Z8" s="530"/>
      <c r="AA8" s="506">
        <f>SUM(AA6:AB7)</f>
        <v>0</v>
      </c>
      <c r="AB8" s="507"/>
      <c r="AC8" s="145"/>
      <c r="AD8" s="1"/>
    </row>
    <row r="9" spans="1:30" ht="12.75">
      <c r="A9" s="145"/>
      <c r="B9" s="528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145"/>
      <c r="AD9" s="1"/>
    </row>
    <row r="10" spans="1:30" ht="12.75">
      <c r="A10" s="145"/>
      <c r="B10" s="148"/>
      <c r="C10" s="458"/>
      <c r="D10" s="458"/>
      <c r="E10" s="458"/>
      <c r="F10" s="458"/>
      <c r="G10" s="458"/>
      <c r="H10" s="458"/>
      <c r="I10" s="148"/>
      <c r="J10" s="149"/>
      <c r="K10" s="150"/>
      <c r="L10" s="150"/>
      <c r="M10" s="151"/>
      <c r="N10" s="151"/>
      <c r="O10" s="152"/>
      <c r="P10" s="152"/>
      <c r="Q10" s="150"/>
      <c r="R10" s="150"/>
      <c r="S10" s="151"/>
      <c r="T10" s="151"/>
      <c r="U10" s="152"/>
      <c r="V10" s="152"/>
      <c r="W10" s="150"/>
      <c r="X10" s="150"/>
      <c r="Y10" s="151"/>
      <c r="Z10" s="151"/>
      <c r="AA10" s="152"/>
      <c r="AB10" s="152"/>
      <c r="AC10" s="145"/>
      <c r="AD10" s="1"/>
    </row>
    <row r="11" spans="1:30" ht="12.75">
      <c r="A11" s="145"/>
      <c r="B11" s="544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145"/>
      <c r="AD11" s="1"/>
    </row>
    <row r="12" spans="1:30" ht="12.75">
      <c r="A12" s="14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5"/>
      <c r="AD12" s="1"/>
    </row>
    <row r="13" spans="1:30" ht="15.75" customHeight="1">
      <c r="A13" s="145"/>
      <c r="B13" s="500" t="s">
        <v>191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145"/>
      <c r="AD13" s="1"/>
    </row>
    <row r="14" spans="1:30" ht="12.75">
      <c r="A14" s="144"/>
      <c r="B14" s="535" t="s">
        <v>2</v>
      </c>
      <c r="C14" s="537" t="s">
        <v>101</v>
      </c>
      <c r="D14" s="538"/>
      <c r="E14" s="538"/>
      <c r="F14" s="538"/>
      <c r="G14" s="538"/>
      <c r="H14" s="538"/>
      <c r="I14" s="539"/>
      <c r="J14" s="521" t="s">
        <v>7</v>
      </c>
      <c r="K14" s="523">
        <f>IF('Sekcja B3 i B4'!T10&lt;2013,'Sekcja B3 i B4'!T10+3,"")</f>
        <v>2013</v>
      </c>
      <c r="L14" s="524"/>
      <c r="M14" s="524"/>
      <c r="N14" s="524"/>
      <c r="O14" s="524"/>
      <c r="P14" s="525"/>
      <c r="Q14" s="523">
        <f>IF('Sekcja B3 i B4'!T10&lt;2013,'Sekcja B3 i B4'!T10+4,"")</f>
        <v>2014</v>
      </c>
      <c r="R14" s="524"/>
      <c r="S14" s="524"/>
      <c r="T14" s="524"/>
      <c r="U14" s="524"/>
      <c r="V14" s="525"/>
      <c r="W14" s="515">
        <f>IF('Sekcja B3 i B4'!T10&lt;2013,'Sekcja B3 i B4'!T10+5,"")</f>
        <v>2015</v>
      </c>
      <c r="X14" s="515"/>
      <c r="Y14" s="515"/>
      <c r="Z14" s="515"/>
      <c r="AA14" s="515"/>
      <c r="AB14" s="515"/>
      <c r="AC14" s="144"/>
      <c r="AD14" s="1"/>
    </row>
    <row r="15" spans="1:30" ht="41.25" customHeight="1">
      <c r="A15" s="161"/>
      <c r="B15" s="536"/>
      <c r="C15" s="540"/>
      <c r="D15" s="541"/>
      <c r="E15" s="541"/>
      <c r="F15" s="541"/>
      <c r="G15" s="541"/>
      <c r="H15" s="541"/>
      <c r="I15" s="542"/>
      <c r="J15" s="522"/>
      <c r="K15" s="519" t="s">
        <v>12</v>
      </c>
      <c r="L15" s="520"/>
      <c r="M15" s="519" t="s">
        <v>258</v>
      </c>
      <c r="N15" s="520"/>
      <c r="O15" s="517" t="s">
        <v>274</v>
      </c>
      <c r="P15" s="518"/>
      <c r="Q15" s="519" t="s">
        <v>12</v>
      </c>
      <c r="R15" s="520"/>
      <c r="S15" s="519" t="s">
        <v>258</v>
      </c>
      <c r="T15" s="520"/>
      <c r="U15" s="517" t="s">
        <v>275</v>
      </c>
      <c r="V15" s="518"/>
      <c r="W15" s="519" t="s">
        <v>12</v>
      </c>
      <c r="X15" s="520"/>
      <c r="Y15" s="516" t="s">
        <v>258</v>
      </c>
      <c r="Z15" s="516"/>
      <c r="AA15" s="543" t="s">
        <v>275</v>
      </c>
      <c r="AB15" s="543"/>
      <c r="AC15" s="144"/>
      <c r="AD15" s="1"/>
    </row>
    <row r="16" spans="1:30" ht="24.75" customHeight="1">
      <c r="A16" s="144"/>
      <c r="B16" s="15">
        <v>1</v>
      </c>
      <c r="C16" s="512"/>
      <c r="D16" s="513"/>
      <c r="E16" s="513"/>
      <c r="F16" s="513"/>
      <c r="G16" s="513"/>
      <c r="H16" s="513"/>
      <c r="I16" s="514"/>
      <c r="J16" s="16"/>
      <c r="K16" s="508"/>
      <c r="L16" s="509"/>
      <c r="M16" s="510"/>
      <c r="N16" s="511"/>
      <c r="O16" s="506">
        <f>ROUND(K16*M16,2)</f>
        <v>0</v>
      </c>
      <c r="P16" s="507"/>
      <c r="Q16" s="508"/>
      <c r="R16" s="509"/>
      <c r="S16" s="510"/>
      <c r="T16" s="511"/>
      <c r="U16" s="506">
        <f>ROUND(Q16*S16,2)</f>
        <v>0</v>
      </c>
      <c r="V16" s="507"/>
      <c r="W16" s="508"/>
      <c r="X16" s="509"/>
      <c r="Y16" s="505"/>
      <c r="Z16" s="505"/>
      <c r="AA16" s="506">
        <f>ROUND(W16*Y16,2)</f>
        <v>0</v>
      </c>
      <c r="AB16" s="507"/>
      <c r="AC16" s="144"/>
      <c r="AD16" s="1"/>
    </row>
    <row r="17" spans="1:30" ht="24" customHeight="1">
      <c r="A17" s="144"/>
      <c r="B17" s="15">
        <v>2</v>
      </c>
      <c r="C17" s="512"/>
      <c r="D17" s="513"/>
      <c r="E17" s="513"/>
      <c r="F17" s="513"/>
      <c r="G17" s="513"/>
      <c r="H17" s="513"/>
      <c r="I17" s="514"/>
      <c r="J17" s="16"/>
      <c r="K17" s="508"/>
      <c r="L17" s="509"/>
      <c r="M17" s="510"/>
      <c r="N17" s="511"/>
      <c r="O17" s="506">
        <f>ROUND(K17*M17,2)</f>
        <v>0</v>
      </c>
      <c r="P17" s="507"/>
      <c r="Q17" s="508"/>
      <c r="R17" s="509"/>
      <c r="S17" s="510"/>
      <c r="T17" s="511"/>
      <c r="U17" s="506">
        <f>ROUND(Q17*S17,2)</f>
        <v>0</v>
      </c>
      <c r="V17" s="507"/>
      <c r="W17" s="508"/>
      <c r="X17" s="509"/>
      <c r="Y17" s="505"/>
      <c r="Z17" s="505"/>
      <c r="AA17" s="506">
        <f>ROUND(W17*Y17,2)</f>
        <v>0</v>
      </c>
      <c r="AB17" s="507"/>
      <c r="AC17" s="144"/>
      <c r="AD17" s="1"/>
    </row>
    <row r="18" spans="1:30" ht="20.25" customHeight="1">
      <c r="A18" s="144"/>
      <c r="B18" s="519" t="s">
        <v>10</v>
      </c>
      <c r="C18" s="533"/>
      <c r="D18" s="533"/>
      <c r="E18" s="533"/>
      <c r="F18" s="533"/>
      <c r="G18" s="533"/>
      <c r="H18" s="533"/>
      <c r="I18" s="520"/>
      <c r="J18" s="13" t="s">
        <v>11</v>
      </c>
      <c r="K18" s="531" t="s">
        <v>11</v>
      </c>
      <c r="L18" s="532"/>
      <c r="M18" s="526" t="s">
        <v>11</v>
      </c>
      <c r="N18" s="527"/>
      <c r="O18" s="506">
        <f>SUM(O16:P17)</f>
        <v>0</v>
      </c>
      <c r="P18" s="507"/>
      <c r="Q18" s="531" t="s">
        <v>11</v>
      </c>
      <c r="R18" s="532"/>
      <c r="S18" s="526" t="s">
        <v>11</v>
      </c>
      <c r="T18" s="527"/>
      <c r="U18" s="506">
        <f>SUM(U16:V17)</f>
        <v>0</v>
      </c>
      <c r="V18" s="507"/>
      <c r="W18" s="531" t="s">
        <v>11</v>
      </c>
      <c r="X18" s="532"/>
      <c r="Y18" s="530" t="s">
        <v>11</v>
      </c>
      <c r="Z18" s="530"/>
      <c r="AA18" s="506">
        <f>SUM(AA16:AB17)</f>
        <v>0</v>
      </c>
      <c r="AB18" s="507"/>
      <c r="AC18" s="144"/>
      <c r="AD18" s="1"/>
    </row>
    <row r="19" spans="1:30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"/>
    </row>
    <row r="20" spans="1:30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"/>
    </row>
    <row r="21" spans="1:30" ht="41.25" customHeight="1">
      <c r="A21" s="144"/>
      <c r="B21" s="500" t="s">
        <v>192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144"/>
      <c r="AD21" s="1"/>
    </row>
    <row r="22" spans="1:30" ht="138.75" customHeight="1">
      <c r="A22" s="144"/>
      <c r="B22" s="546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8"/>
      <c r="AC22" s="144"/>
      <c r="AD22" s="1"/>
    </row>
    <row r="23" spans="1:30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"/>
    </row>
    <row r="24" spans="1:30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"/>
    </row>
    <row r="25" spans="1:30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12.75">
      <c r="A28" s="1"/>
      <c r="B28" s="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"/>
    </row>
    <row r="29" spans="1:30" ht="12.75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"/>
    </row>
  </sheetData>
  <sheetProtection formatCells="0" formatRows="0" selectLockedCells="1"/>
  <mergeCells count="98">
    <mergeCell ref="Y17:Z17"/>
    <mergeCell ref="AA17:AB17"/>
    <mergeCell ref="C17:I17"/>
    <mergeCell ref="K17:L17"/>
    <mergeCell ref="M17:N17"/>
    <mergeCell ref="O17:P17"/>
    <mergeCell ref="Q17:R17"/>
    <mergeCell ref="S17:T17"/>
    <mergeCell ref="U17:V17"/>
    <mergeCell ref="W17:X17"/>
    <mergeCell ref="U16:V16"/>
    <mergeCell ref="O16:P16"/>
    <mergeCell ref="S16:T16"/>
    <mergeCell ref="B18:I18"/>
    <mergeCell ref="K18:L18"/>
    <mergeCell ref="C16:I16"/>
    <mergeCell ref="M16:N16"/>
    <mergeCell ref="M18:N18"/>
    <mergeCell ref="K16:L16"/>
    <mergeCell ref="Q16:R16"/>
    <mergeCell ref="B2:AB2"/>
    <mergeCell ref="B22:AB22"/>
    <mergeCell ref="W18:X18"/>
    <mergeCell ref="Y18:Z18"/>
    <mergeCell ref="AA18:AB18"/>
    <mergeCell ref="B21:AB21"/>
    <mergeCell ref="O18:P18"/>
    <mergeCell ref="Q18:R18"/>
    <mergeCell ref="S18:T18"/>
    <mergeCell ref="O6:P6"/>
    <mergeCell ref="Q6:R6"/>
    <mergeCell ref="U18:V18"/>
    <mergeCell ref="B13:AB13"/>
    <mergeCell ref="B14:B15"/>
    <mergeCell ref="C14:I15"/>
    <mergeCell ref="B11:AB11"/>
    <mergeCell ref="W16:X16"/>
    <mergeCell ref="Y16:Z16"/>
    <mergeCell ref="AA16:AB16"/>
    <mergeCell ref="C6:I6"/>
    <mergeCell ref="AA15:AB15"/>
    <mergeCell ref="S5:T5"/>
    <mergeCell ref="Y6:Z6"/>
    <mergeCell ref="AA6:AB6"/>
    <mergeCell ref="AA8:AB8"/>
    <mergeCell ref="W15:X15"/>
    <mergeCell ref="Y5:Z5"/>
    <mergeCell ref="K5:L5"/>
    <mergeCell ref="M5:N5"/>
    <mergeCell ref="U5:V5"/>
    <mergeCell ref="W5:X5"/>
    <mergeCell ref="W4:AB4"/>
    <mergeCell ref="O5:P5"/>
    <mergeCell ref="Q4:V4"/>
    <mergeCell ref="W8:X8"/>
    <mergeCell ref="Q8:R8"/>
    <mergeCell ref="B8:I8"/>
    <mergeCell ref="K8:L8"/>
    <mergeCell ref="B3:AB3"/>
    <mergeCell ref="B4:B5"/>
    <mergeCell ref="C4:I5"/>
    <mergeCell ref="J4:J5"/>
    <mergeCell ref="K4:P4"/>
    <mergeCell ref="Q5:R5"/>
    <mergeCell ref="C10:H10"/>
    <mergeCell ref="AA5:AB5"/>
    <mergeCell ref="S6:T6"/>
    <mergeCell ref="U6:V6"/>
    <mergeCell ref="W6:X6"/>
    <mergeCell ref="K6:L6"/>
    <mergeCell ref="M6:N6"/>
    <mergeCell ref="B9:AB9"/>
    <mergeCell ref="Y8:Z8"/>
    <mergeCell ref="U8:V8"/>
    <mergeCell ref="M15:N15"/>
    <mergeCell ref="J14:J15"/>
    <mergeCell ref="K14:P14"/>
    <mergeCell ref="Q14:V14"/>
    <mergeCell ref="M8:N8"/>
    <mergeCell ref="O8:P8"/>
    <mergeCell ref="S8:T8"/>
    <mergeCell ref="K15:L15"/>
    <mergeCell ref="C7:I7"/>
    <mergeCell ref="K7:L7"/>
    <mergeCell ref="M7:N7"/>
    <mergeCell ref="O7:P7"/>
    <mergeCell ref="W14:AB14"/>
    <mergeCell ref="Y15:Z15"/>
    <mergeCell ref="O15:P15"/>
    <mergeCell ref="Q15:R15"/>
    <mergeCell ref="S15:T15"/>
    <mergeCell ref="U15:V15"/>
    <mergeCell ref="Y7:Z7"/>
    <mergeCell ref="AA7:AB7"/>
    <mergeCell ref="Q7:R7"/>
    <mergeCell ref="S7:T7"/>
    <mergeCell ref="U7:V7"/>
    <mergeCell ref="W7:X7"/>
  </mergeCells>
  <dataValidations count="1">
    <dataValidation allowBlank="1" showInputMessage="1" showErrorMessage="1" sqref="J16:J17 J6:J7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&amp;LPROW_4.1/413_312/10/01/EPO&amp;RStrona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28"/>
  <sheetViews>
    <sheetView view="pageBreakPreview" zoomScaleSheetLayoutView="100" zoomScalePageLayoutView="0" workbookViewId="0" topLeftCell="A1">
      <selection activeCell="W8" sqref="W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11</v>
      </c>
      <c r="AQ1">
        <v>16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7</v>
      </c>
      <c r="AP2">
        <v>12</v>
      </c>
      <c r="AQ2">
        <v>17</v>
      </c>
    </row>
    <row r="3" spans="1:43" ht="25.5" customHeight="1">
      <c r="A3" s="144"/>
      <c r="B3" s="549" t="s">
        <v>212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1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69" t="s">
        <v>102</v>
      </c>
      <c r="C4" s="585" t="s">
        <v>134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/>
      <c r="R4" s="579" t="s">
        <v>137</v>
      </c>
      <c r="S4" s="580"/>
      <c r="T4" s="580"/>
      <c r="U4" s="581"/>
      <c r="V4" s="76"/>
      <c r="W4" s="355" t="s">
        <v>132</v>
      </c>
      <c r="X4" s="558"/>
      <c r="Y4" s="558"/>
      <c r="Z4" s="558"/>
      <c r="AA4" s="558"/>
      <c r="AB4" s="559"/>
      <c r="AC4" s="119"/>
      <c r="AD4" s="120"/>
      <c r="AE4" s="144"/>
    </row>
    <row r="5" spans="1:39" ht="24.75" customHeight="1">
      <c r="A5" s="161"/>
      <c r="B5" s="570"/>
      <c r="C5" s="588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90"/>
      <c r="R5" s="582"/>
      <c r="S5" s="583"/>
      <c r="T5" s="583"/>
      <c r="U5" s="584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C4'!K14</f>
        <v>2013</v>
      </c>
      <c r="AA5" s="76">
        <f>'Sekcja C4'!Q14</f>
        <v>2014</v>
      </c>
      <c r="AB5" s="76">
        <v>2015</v>
      </c>
      <c r="AC5" s="76"/>
      <c r="AD5" s="76"/>
      <c r="AE5" s="144"/>
      <c r="AG5" s="175" t="s">
        <v>260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5"/>
      <c r="C6" s="566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8"/>
      <c r="R6" s="552">
        <f>SUM(W6:AB6)</f>
        <v>0</v>
      </c>
      <c r="S6" s="553"/>
      <c r="T6" s="553"/>
      <c r="U6" s="554"/>
      <c r="V6" s="59"/>
      <c r="W6" s="206"/>
      <c r="X6" s="206"/>
      <c r="Y6" s="206"/>
      <c r="Z6" s="206"/>
      <c r="AA6" s="206"/>
      <c r="AB6" s="206"/>
      <c r="AC6" s="32"/>
      <c r="AD6" s="32"/>
      <c r="AE6" s="144"/>
      <c r="AG6" s="175" t="s">
        <v>261</v>
      </c>
      <c r="AH6">
        <f aca="true" t="shared" si="1" ref="AH6:AM6">IF(AH5&gt;0,W19-W18,0)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44"/>
      <c r="B7" s="205"/>
      <c r="C7" s="566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8"/>
      <c r="R7" s="552">
        <f>SUM(W7:AB7)</f>
        <v>0</v>
      </c>
      <c r="S7" s="553"/>
      <c r="T7" s="553"/>
      <c r="U7" s="554"/>
      <c r="V7" s="59"/>
      <c r="W7" s="206"/>
      <c r="X7" s="206"/>
      <c r="Y7" s="206"/>
      <c r="Z7" s="206"/>
      <c r="AA7" s="206"/>
      <c r="AB7" s="206"/>
      <c r="AC7" s="32"/>
      <c r="AD7" s="32"/>
      <c r="AE7" s="144"/>
      <c r="AG7" s="175" t="s">
        <v>262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1" ht="24.75" customHeight="1">
      <c r="A8" s="144"/>
      <c r="B8" s="563" t="s">
        <v>10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5"/>
      <c r="R8" s="555">
        <f>SUM(R6:U7)</f>
        <v>0</v>
      </c>
      <c r="S8" s="556"/>
      <c r="T8" s="556"/>
      <c r="U8" s="557"/>
      <c r="V8" s="196"/>
      <c r="W8" s="191">
        <f aca="true" t="shared" si="2" ref="W8:AB8">SUM(W6:W7)</f>
        <v>0</v>
      </c>
      <c r="X8" s="191">
        <f t="shared" si="2"/>
        <v>0</v>
      </c>
      <c r="Y8" s="191">
        <f t="shared" si="2"/>
        <v>0</v>
      </c>
      <c r="Z8" s="191">
        <f t="shared" si="2"/>
        <v>0</v>
      </c>
      <c r="AA8" s="191">
        <f t="shared" si="2"/>
        <v>0</v>
      </c>
      <c r="AB8" s="191">
        <f t="shared" si="2"/>
        <v>0</v>
      </c>
      <c r="AC8" s="32"/>
      <c r="AD8" s="32"/>
      <c r="AE8" s="144"/>
    </row>
    <row r="9" spans="1:31" ht="12.75" customHeight="1">
      <c r="A9" s="144"/>
      <c r="B9" s="569" t="s">
        <v>102</v>
      </c>
      <c r="C9" s="560" t="s">
        <v>135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77"/>
      <c r="S9" s="77"/>
      <c r="T9" s="77"/>
      <c r="U9" s="77"/>
      <c r="V9" s="77"/>
      <c r="W9" s="77"/>
      <c r="X9" s="77"/>
      <c r="Y9" s="77"/>
      <c r="Z9" s="77"/>
      <c r="AA9" s="77"/>
      <c r="AB9" s="124"/>
      <c r="AC9" s="73"/>
      <c r="AD9" s="74"/>
      <c r="AE9" s="144"/>
    </row>
    <row r="10" spans="1:31" ht="22.5" customHeight="1">
      <c r="A10" s="161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2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123"/>
      <c r="AC10" s="75"/>
      <c r="AD10" s="52"/>
      <c r="AE10" s="144"/>
    </row>
    <row r="11" spans="1:31" ht="28.5" customHeight="1">
      <c r="A11" s="144"/>
      <c r="B11" s="205"/>
      <c r="C11" s="566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8"/>
      <c r="R11" s="552">
        <f>SUM(W11:AB11)</f>
        <v>0</v>
      </c>
      <c r="S11" s="553"/>
      <c r="T11" s="553"/>
      <c r="U11" s="554"/>
      <c r="V11" s="197"/>
      <c r="W11" s="207"/>
      <c r="X11" s="207"/>
      <c r="Y11" s="207"/>
      <c r="Z11" s="207"/>
      <c r="AA11" s="207"/>
      <c r="AB11" s="207"/>
      <c r="AC11" s="32"/>
      <c r="AD11" s="32"/>
      <c r="AE11" s="144"/>
    </row>
    <row r="12" spans="1:31" ht="25.5" customHeight="1">
      <c r="A12" s="144"/>
      <c r="B12" s="205"/>
      <c r="C12" s="566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8"/>
      <c r="R12" s="552">
        <f>SUM(W12:AB12)</f>
        <v>0</v>
      </c>
      <c r="S12" s="553"/>
      <c r="T12" s="553"/>
      <c r="U12" s="554"/>
      <c r="V12" s="197"/>
      <c r="W12" s="207"/>
      <c r="X12" s="207"/>
      <c r="Y12" s="207"/>
      <c r="Z12" s="207"/>
      <c r="AA12" s="207"/>
      <c r="AB12" s="207"/>
      <c r="AC12" s="32"/>
      <c r="AD12" s="32"/>
      <c r="AE12" s="144"/>
    </row>
    <row r="13" spans="1:31" ht="25.5" customHeight="1">
      <c r="A13" s="144"/>
      <c r="B13" s="563" t="s">
        <v>10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5"/>
      <c r="R13" s="555">
        <f>SUM(R11:U12)</f>
        <v>0</v>
      </c>
      <c r="S13" s="556"/>
      <c r="T13" s="556"/>
      <c r="U13" s="557"/>
      <c r="V13" s="196"/>
      <c r="W13" s="191">
        <f aca="true" t="shared" si="3" ref="W13:AB13">SUM(W11:W12)</f>
        <v>0</v>
      </c>
      <c r="X13" s="191">
        <f t="shared" si="3"/>
        <v>0</v>
      </c>
      <c r="Y13" s="191">
        <f t="shared" si="3"/>
        <v>0</v>
      </c>
      <c r="Z13" s="191">
        <f t="shared" si="3"/>
        <v>0</v>
      </c>
      <c r="AA13" s="191">
        <f t="shared" si="3"/>
        <v>0</v>
      </c>
      <c r="AB13" s="191">
        <f t="shared" si="3"/>
        <v>0</v>
      </c>
      <c r="AC13" s="32"/>
      <c r="AD13" s="32"/>
      <c r="AE13" s="144"/>
    </row>
    <row r="14" spans="1:31" ht="12.75" customHeight="1">
      <c r="A14" s="144"/>
      <c r="B14" s="569" t="s">
        <v>102</v>
      </c>
      <c r="C14" s="560" t="s">
        <v>136</v>
      </c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2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124"/>
      <c r="AC14" s="73"/>
      <c r="AD14" s="74"/>
      <c r="AE14" s="144"/>
    </row>
    <row r="15" spans="1:31" ht="23.25" customHeight="1">
      <c r="A15" s="161"/>
      <c r="B15" s="570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23"/>
      <c r="AC15" s="75"/>
      <c r="AD15" s="52"/>
      <c r="AE15" s="144"/>
    </row>
    <row r="16" spans="1:31" ht="26.25" customHeight="1">
      <c r="A16" s="144"/>
      <c r="B16" s="205"/>
      <c r="C16" s="566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8"/>
      <c r="R16" s="552">
        <f>SUM(W16,X16,Y16,Z16,AB16)</f>
        <v>0</v>
      </c>
      <c r="S16" s="553"/>
      <c r="T16" s="553"/>
      <c r="U16" s="554"/>
      <c r="V16" s="197"/>
      <c r="W16" s="207"/>
      <c r="X16" s="207"/>
      <c r="Y16" s="207"/>
      <c r="Z16" s="207"/>
      <c r="AA16" s="207"/>
      <c r="AB16" s="207"/>
      <c r="AC16" s="32"/>
      <c r="AD16" s="32"/>
      <c r="AE16" s="144"/>
    </row>
    <row r="17" spans="1:31" ht="25.5" customHeight="1">
      <c r="A17" s="144"/>
      <c r="B17" s="205"/>
      <c r="C17" s="566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8"/>
      <c r="R17" s="552">
        <f>SUM(W17,X17,Y17,Z17,AB17)</f>
        <v>0</v>
      </c>
      <c r="S17" s="553"/>
      <c r="T17" s="553"/>
      <c r="U17" s="554"/>
      <c r="V17" s="197"/>
      <c r="W17" s="207"/>
      <c r="X17" s="207"/>
      <c r="Y17" s="207"/>
      <c r="Z17" s="207"/>
      <c r="AA17" s="207"/>
      <c r="AB17" s="207"/>
      <c r="AC17" s="32"/>
      <c r="AD17" s="32"/>
      <c r="AE17" s="144"/>
    </row>
    <row r="18" spans="1:31" ht="26.25" customHeight="1">
      <c r="A18" s="144"/>
      <c r="B18" s="563" t="s">
        <v>10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5"/>
      <c r="R18" s="555">
        <f>SUM(R16:U17)</f>
        <v>0</v>
      </c>
      <c r="S18" s="556"/>
      <c r="T18" s="556"/>
      <c r="U18" s="557"/>
      <c r="V18" s="196"/>
      <c r="W18" s="191">
        <f aca="true" t="shared" si="4" ref="W18:AB18">SUM(W16:W17)</f>
        <v>0</v>
      </c>
      <c r="X18" s="191">
        <f t="shared" si="4"/>
        <v>0</v>
      </c>
      <c r="Y18" s="191">
        <f t="shared" si="4"/>
        <v>0</v>
      </c>
      <c r="Z18" s="191">
        <f t="shared" si="4"/>
        <v>0</v>
      </c>
      <c r="AA18" s="191">
        <f t="shared" si="4"/>
        <v>0</v>
      </c>
      <c r="AB18" s="191">
        <f t="shared" si="4"/>
        <v>0</v>
      </c>
      <c r="AC18" s="32"/>
      <c r="AD18" s="32"/>
      <c r="AE18" s="144"/>
    </row>
    <row r="19" spans="1:31" ht="25.5" customHeight="1">
      <c r="A19" s="144"/>
      <c r="B19" s="574" t="s">
        <v>133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6"/>
      <c r="R19" s="555">
        <f>SUM(R18,R13,R8)</f>
        <v>0</v>
      </c>
      <c r="S19" s="556"/>
      <c r="T19" s="556"/>
      <c r="U19" s="557"/>
      <c r="V19" s="198"/>
      <c r="W19" s="191">
        <f aca="true" t="shared" si="5" ref="W19:AB19">SUM(W8+W13+W18)</f>
        <v>0</v>
      </c>
      <c r="X19" s="191">
        <f t="shared" si="5"/>
        <v>0</v>
      </c>
      <c r="Y19" s="191">
        <f t="shared" si="5"/>
        <v>0</v>
      </c>
      <c r="Z19" s="191">
        <f t="shared" si="5"/>
        <v>0</v>
      </c>
      <c r="AA19" s="191">
        <f t="shared" si="5"/>
        <v>0</v>
      </c>
      <c r="AB19" s="191">
        <f t="shared" si="5"/>
        <v>0</v>
      </c>
      <c r="AC19" s="32"/>
      <c r="AD19" s="32"/>
      <c r="AE19" s="144"/>
    </row>
    <row r="20" spans="1:31" ht="12.75">
      <c r="A20" s="144"/>
      <c r="AB20" s="133"/>
      <c r="AE20" s="144"/>
    </row>
    <row r="21" spans="1:31" ht="12.75">
      <c r="A21" s="14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E21" s="144"/>
    </row>
    <row r="22" spans="1:31" ht="12.75">
      <c r="A22" s="144"/>
      <c r="B22" s="573" t="s">
        <v>284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478"/>
      <c r="AE22" s="144"/>
    </row>
    <row r="23" spans="1:31" ht="12.75">
      <c r="A23" s="144"/>
      <c r="B23" s="577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E23" s="144"/>
    </row>
    <row r="24" spans="1:31" ht="12.75">
      <c r="A24" s="144"/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E24" s="144"/>
    </row>
    <row r="25" spans="1:31" ht="12.75" hidden="1">
      <c r="A25" s="144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E25" s="144"/>
    </row>
    <row r="26" spans="1:31" ht="12.75" hidden="1">
      <c r="A26" s="14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E26" s="144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E28" s="1"/>
    </row>
  </sheetData>
  <sheetProtection formatCells="0" formatRows="0" selectLockedCells="1"/>
  <mergeCells count="31">
    <mergeCell ref="R11:U11"/>
    <mergeCell ref="C7:Q7"/>
    <mergeCell ref="R7:U7"/>
    <mergeCell ref="B22:AB22"/>
    <mergeCell ref="R19:U19"/>
    <mergeCell ref="B19:Q19"/>
    <mergeCell ref="R12:U12"/>
    <mergeCell ref="C12:Q12"/>
    <mergeCell ref="B23:AB24"/>
    <mergeCell ref="B14:B15"/>
    <mergeCell ref="R13:U13"/>
    <mergeCell ref="C16:Q16"/>
    <mergeCell ref="R8:U8"/>
    <mergeCell ref="B8:Q8"/>
    <mergeCell ref="B4:B5"/>
    <mergeCell ref="B9:B10"/>
    <mergeCell ref="C6:Q6"/>
    <mergeCell ref="C9:Q10"/>
    <mergeCell ref="R4:U5"/>
    <mergeCell ref="C4:Q5"/>
    <mergeCell ref="R6:U6"/>
    <mergeCell ref="B3:AB3"/>
    <mergeCell ref="R17:U17"/>
    <mergeCell ref="R18:U18"/>
    <mergeCell ref="W4:AB4"/>
    <mergeCell ref="R16:U16"/>
    <mergeCell ref="C14:Q15"/>
    <mergeCell ref="B13:Q13"/>
    <mergeCell ref="B18:Q18"/>
    <mergeCell ref="C11:Q11"/>
    <mergeCell ref="C17:Q1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&amp;LPROW_4.1/413_312/10/01/EPO&amp;RStrona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0"/>
  <sheetViews>
    <sheetView view="pageBreakPreview" zoomScaleSheetLayoutView="100" zoomScalePageLayoutView="0" workbookViewId="0" topLeftCell="A7">
      <selection activeCell="B12" sqref="B12:I12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</cols>
  <sheetData>
    <row r="1" spans="1:25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  <c r="IV1">
        <v>2010</v>
      </c>
    </row>
    <row r="2" spans="1:256" ht="19.5" customHeight="1">
      <c r="A2" s="144"/>
      <c r="B2" s="389" t="s">
        <v>168</v>
      </c>
      <c r="C2" s="619"/>
      <c r="D2" s="619"/>
      <c r="E2" s="619"/>
      <c r="F2" s="619"/>
      <c r="G2" s="619"/>
      <c r="H2" s="619"/>
      <c r="I2" s="620"/>
      <c r="J2" s="32"/>
      <c r="K2" s="32"/>
      <c r="L2" s="32"/>
      <c r="M2" s="32"/>
      <c r="N2" s="144"/>
      <c r="P2">
        <v>9</v>
      </c>
      <c r="R2">
        <v>19</v>
      </c>
      <c r="IV2">
        <f>IV1+1</f>
        <v>2011</v>
      </c>
    </row>
    <row r="3" spans="1:256" ht="28.5" customHeight="1">
      <c r="A3" s="144"/>
      <c r="B3" s="624" t="s">
        <v>213</v>
      </c>
      <c r="C3" s="625"/>
      <c r="D3" s="625"/>
      <c r="E3" s="625"/>
      <c r="F3" s="625"/>
      <c r="G3" s="625"/>
      <c r="H3" s="625"/>
      <c r="I3" s="626"/>
      <c r="J3" s="32"/>
      <c r="K3" s="32"/>
      <c r="L3" s="32"/>
      <c r="M3" s="32"/>
      <c r="N3" s="144"/>
      <c r="P3">
        <v>2</v>
      </c>
      <c r="IV3">
        <f>IV2+1</f>
        <v>2012</v>
      </c>
    </row>
    <row r="4" spans="1:256" ht="160.5" customHeight="1">
      <c r="A4" s="144"/>
      <c r="B4" s="621"/>
      <c r="C4" s="622"/>
      <c r="D4" s="622"/>
      <c r="E4" s="622"/>
      <c r="F4" s="622"/>
      <c r="G4" s="622"/>
      <c r="H4" s="622"/>
      <c r="I4" s="623"/>
      <c r="J4" s="32"/>
      <c r="K4" s="32"/>
      <c r="L4" s="32"/>
      <c r="M4" s="32"/>
      <c r="N4" s="144"/>
      <c r="IV4">
        <f>IV3+1</f>
        <v>2013</v>
      </c>
    </row>
    <row r="5" spans="1:256" ht="26.25" customHeight="1">
      <c r="A5" s="144"/>
      <c r="B5" s="549" t="s">
        <v>188</v>
      </c>
      <c r="C5" s="597"/>
      <c r="D5" s="597"/>
      <c r="E5" s="597"/>
      <c r="F5" s="597"/>
      <c r="G5" s="597"/>
      <c r="H5" s="597"/>
      <c r="I5" s="598"/>
      <c r="J5" s="32"/>
      <c r="K5" s="32"/>
      <c r="L5" s="32"/>
      <c r="M5" s="32"/>
      <c r="N5" s="144"/>
      <c r="IV5">
        <f>IV4+1</f>
        <v>2014</v>
      </c>
    </row>
    <row r="6" spans="1:256" ht="25.5" customHeight="1">
      <c r="A6" s="144"/>
      <c r="B6" s="599" t="s">
        <v>102</v>
      </c>
      <c r="C6" s="569" t="s">
        <v>103</v>
      </c>
      <c r="D6" s="569" t="s">
        <v>104</v>
      </c>
      <c r="E6" s="601" t="s">
        <v>167</v>
      </c>
      <c r="F6" s="612" t="s">
        <v>132</v>
      </c>
      <c r="G6" s="613"/>
      <c r="H6" s="603" t="s">
        <v>214</v>
      </c>
      <c r="I6" s="604"/>
      <c r="J6" s="32"/>
      <c r="K6" s="32"/>
      <c r="L6" s="32"/>
      <c r="M6" s="32"/>
      <c r="N6" s="144"/>
      <c r="IV6">
        <f>IV5+1</f>
        <v>2015</v>
      </c>
    </row>
    <row r="7" spans="1:14" ht="25.5" customHeight="1">
      <c r="A7" s="161"/>
      <c r="B7" s="600"/>
      <c r="C7" s="570"/>
      <c r="D7" s="570"/>
      <c r="E7" s="602"/>
      <c r="F7" s="614"/>
      <c r="G7" s="615"/>
      <c r="H7" s="605"/>
      <c r="I7" s="606"/>
      <c r="J7" s="32"/>
      <c r="K7" s="32"/>
      <c r="L7" s="32"/>
      <c r="M7" s="32"/>
      <c r="N7" s="144"/>
    </row>
    <row r="8" spans="1:14" ht="18" customHeight="1">
      <c r="A8" s="144"/>
      <c r="B8" s="205"/>
      <c r="C8" s="208"/>
      <c r="D8" s="209"/>
      <c r="E8" s="210"/>
      <c r="F8" s="591"/>
      <c r="G8" s="592"/>
      <c r="H8" s="593"/>
      <c r="I8" s="594"/>
      <c r="J8" s="32"/>
      <c r="K8" s="32"/>
      <c r="L8" s="32"/>
      <c r="M8" s="32"/>
      <c r="N8" s="144"/>
    </row>
    <row r="9" spans="1:14" ht="18" customHeight="1">
      <c r="A9" s="144"/>
      <c r="B9" s="205"/>
      <c r="C9" s="208"/>
      <c r="D9" s="208"/>
      <c r="E9" s="210"/>
      <c r="F9" s="591"/>
      <c r="G9" s="592"/>
      <c r="H9" s="593"/>
      <c r="I9" s="594"/>
      <c r="J9" s="32"/>
      <c r="K9" s="32"/>
      <c r="L9" s="32"/>
      <c r="M9" s="32"/>
      <c r="N9" s="144"/>
    </row>
    <row r="10" spans="1:14" ht="19.5" customHeight="1">
      <c r="A10" s="144"/>
      <c r="B10" s="563" t="s">
        <v>13</v>
      </c>
      <c r="C10" s="607"/>
      <c r="D10" s="607"/>
      <c r="E10" s="607"/>
      <c r="F10" s="607"/>
      <c r="G10" s="608"/>
      <c r="H10" s="609">
        <f>SUM(H8:I9)</f>
        <v>0</v>
      </c>
      <c r="I10" s="610"/>
      <c r="N10" s="144"/>
    </row>
    <row r="11" spans="1:14" ht="17.25" customHeight="1">
      <c r="A11" s="144"/>
      <c r="B11" s="549" t="s">
        <v>170</v>
      </c>
      <c r="C11" s="627"/>
      <c r="D11" s="627"/>
      <c r="E11" s="627"/>
      <c r="F11" s="627"/>
      <c r="G11" s="627"/>
      <c r="H11" s="627"/>
      <c r="I11" s="628"/>
      <c r="N11" s="144"/>
    </row>
    <row r="12" spans="1:14" ht="188.25" customHeight="1">
      <c r="A12" s="144"/>
      <c r="B12" s="341"/>
      <c r="C12" s="342"/>
      <c r="D12" s="342"/>
      <c r="E12" s="342"/>
      <c r="F12" s="342"/>
      <c r="G12" s="342"/>
      <c r="H12" s="342"/>
      <c r="I12" s="343"/>
      <c r="N12" s="144"/>
    </row>
    <row r="13" spans="1:14" ht="12.75">
      <c r="A13" s="144"/>
      <c r="B13" s="228"/>
      <c r="C13" s="228"/>
      <c r="D13" s="228"/>
      <c r="E13" s="228"/>
      <c r="F13" s="228"/>
      <c r="G13" s="228"/>
      <c r="H13" s="228"/>
      <c r="I13" s="228"/>
      <c r="N13" s="144"/>
    </row>
    <row r="14" spans="1:14" ht="12.75">
      <c r="A14" s="144"/>
      <c r="B14" s="549" t="s">
        <v>291</v>
      </c>
      <c r="C14" s="597"/>
      <c r="D14" s="597"/>
      <c r="E14" s="597"/>
      <c r="F14" s="597"/>
      <c r="G14" s="597"/>
      <c r="H14" s="597"/>
      <c r="I14" s="598"/>
      <c r="N14" s="144"/>
    </row>
    <row r="15" spans="1:14" ht="26.25" customHeight="1">
      <c r="A15" s="144"/>
      <c r="B15" s="599" t="s">
        <v>292</v>
      </c>
      <c r="C15" s="585" t="s">
        <v>293</v>
      </c>
      <c r="D15" s="616"/>
      <c r="E15" s="601" t="s">
        <v>299</v>
      </c>
      <c r="F15" s="612" t="s">
        <v>132</v>
      </c>
      <c r="G15" s="613"/>
      <c r="H15" s="603" t="s">
        <v>294</v>
      </c>
      <c r="I15" s="604"/>
      <c r="N15" s="144"/>
    </row>
    <row r="16" spans="1:14" ht="36.75" customHeight="1">
      <c r="A16" s="144"/>
      <c r="B16" s="600"/>
      <c r="C16" s="617"/>
      <c r="D16" s="618"/>
      <c r="E16" s="602"/>
      <c r="F16" s="614"/>
      <c r="G16" s="615"/>
      <c r="H16" s="605"/>
      <c r="I16" s="606"/>
      <c r="N16" s="144"/>
    </row>
    <row r="17" spans="1:14" ht="18" customHeight="1">
      <c r="A17" s="144"/>
      <c r="B17" s="205"/>
      <c r="C17" s="595"/>
      <c r="D17" s="611"/>
      <c r="E17" s="210"/>
      <c r="F17" s="591">
        <v>2010</v>
      </c>
      <c r="G17" s="592"/>
      <c r="H17" s="593"/>
      <c r="I17" s="594"/>
      <c r="N17" s="144"/>
    </row>
    <row r="18" spans="1:14" ht="18" customHeight="1">
      <c r="A18" s="144"/>
      <c r="B18" s="205"/>
      <c r="C18" s="595"/>
      <c r="D18" s="596"/>
      <c r="E18" s="210"/>
      <c r="F18" s="591">
        <v>2011</v>
      </c>
      <c r="G18" s="592"/>
      <c r="H18" s="593"/>
      <c r="I18" s="594"/>
      <c r="N18" s="144"/>
    </row>
    <row r="19" spans="1:14" ht="18" customHeight="1">
      <c r="A19" s="144"/>
      <c r="B19" s="205"/>
      <c r="C19" s="595"/>
      <c r="D19" s="596"/>
      <c r="E19" s="210"/>
      <c r="F19" s="591"/>
      <c r="G19" s="592"/>
      <c r="H19" s="593"/>
      <c r="I19" s="594"/>
      <c r="N19" s="144"/>
    </row>
    <row r="20" spans="1:14" ht="19.5" customHeight="1">
      <c r="A20" s="144"/>
      <c r="B20" s="563" t="s">
        <v>13</v>
      </c>
      <c r="C20" s="607"/>
      <c r="D20" s="607"/>
      <c r="E20" s="607"/>
      <c r="F20" s="607"/>
      <c r="G20" s="608"/>
      <c r="H20" s="609">
        <f>SUM(H17:I19)</f>
        <v>0</v>
      </c>
      <c r="I20" s="610"/>
      <c r="N20" s="144"/>
    </row>
    <row r="26" ht="9" customHeight="1"/>
    <row r="27" ht="12.75" hidden="1"/>
    <row r="28" ht="12.75" hidden="1"/>
  </sheetData>
  <sheetProtection formatCells="0" formatRows="0" selectLockedCells="1"/>
  <mergeCells count="35">
    <mergeCell ref="H8:I8"/>
    <mergeCell ref="B3:I3"/>
    <mergeCell ref="B6:B7"/>
    <mergeCell ref="F8:G8"/>
    <mergeCell ref="B12:I12"/>
    <mergeCell ref="B10:G10"/>
    <mergeCell ref="B11:I11"/>
    <mergeCell ref="H10:I10"/>
    <mergeCell ref="F15:G16"/>
    <mergeCell ref="C15:D16"/>
    <mergeCell ref="B2:I2"/>
    <mergeCell ref="C6:C7"/>
    <mergeCell ref="D6:D7"/>
    <mergeCell ref="B4:I4"/>
    <mergeCell ref="B5:I5"/>
    <mergeCell ref="E6:E7"/>
    <mergeCell ref="H6:I7"/>
    <mergeCell ref="F6:G7"/>
    <mergeCell ref="B20:G20"/>
    <mergeCell ref="H20:I20"/>
    <mergeCell ref="F17:G17"/>
    <mergeCell ref="F18:G18"/>
    <mergeCell ref="C17:D17"/>
    <mergeCell ref="C18:D18"/>
    <mergeCell ref="H17:I17"/>
    <mergeCell ref="F9:G9"/>
    <mergeCell ref="H9:I9"/>
    <mergeCell ref="C19:D19"/>
    <mergeCell ref="F19:G19"/>
    <mergeCell ref="H19:I19"/>
    <mergeCell ref="H18:I18"/>
    <mergeCell ref="B14:I14"/>
    <mergeCell ref="B15:B16"/>
    <mergeCell ref="E15:E16"/>
    <mergeCell ref="H15:I16"/>
  </mergeCells>
  <dataValidations count="1">
    <dataValidation type="list" allowBlank="1" showInputMessage="1" showErrorMessage="1" errorTitle="Komunikat" error="Wybierz wartość z listy." sqref="F17:G19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&amp;LPROW_4.1/413_312/10/01/EPO&amp;RStrona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DOM</cp:lastModifiedBy>
  <cp:lastPrinted>2010-06-30T09:08:05Z</cp:lastPrinted>
  <dcterms:created xsi:type="dcterms:W3CDTF">2008-01-21T14:02:00Z</dcterms:created>
  <dcterms:modified xsi:type="dcterms:W3CDTF">2010-09-12T19:28:44Z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-1462996484</vt:i4>
  </property>
  <property fmtid="{D5CDD505-2E9C-101B-9397-08002B2CF9AE}" pid="3" name="_EmailSubject">
    <vt:lpwstr>Instrukcja i plik samiliczący EPO</vt:lpwstr>
  </property>
  <property fmtid="{D5CDD505-2E9C-101B-9397-08002B2CF9AE}" pid="4" name="_AuthorEmail">
    <vt:lpwstr>Marcin.Opalinski@arimr.gov.pl</vt:lpwstr>
  </property>
  <property fmtid="{D5CDD505-2E9C-101B-9397-08002B2CF9AE}" pid="5" name="_AuthorEmailDisplayName">
    <vt:lpwstr>Opaliński Marcin</vt:lpwstr>
  </property>
  <property fmtid="{D5CDD505-2E9C-101B-9397-08002B2CF9AE}" pid="6" name="_PreviousAdHocReviewCycleID">
    <vt:i4>1857134911</vt:i4>
  </property>
  <property fmtid="{D5CDD505-2E9C-101B-9397-08002B2CF9AE}" pid="7" name="_ReviewingToolsShownOnce">
    <vt:lpwstr/>
  </property>
</Properties>
</file>